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agop\Documents\BR-L1295 - 2901-OC-BR - Ipojuca - PE\PAs publicados\"/>
    </mc:Choice>
  </mc:AlternateContent>
  <bookViews>
    <workbookView xWindow="0" yWindow="0" windowWidth="20496" windowHeight="7752" xr2:uid="{00000000-000D-0000-FFFF-FFFF00000000}"/>
  </bookViews>
  <sheets>
    <sheet name="8ºPlano de Aquisições-PSA" sheetId="3" r:id="rId1"/>
    <sheet name="Folha de Comentários PA" sheetId="2" r:id="rId2"/>
    <sheet name="P.A Interno" sheetId="11" state="hidden" r:id="rId3"/>
  </sheets>
  <definedNames>
    <definedName name="_xlnm._FilterDatabase" localSheetId="0" hidden="1">'8ºPlano de Aquisições-PSA'!$A$12:$Q$212</definedName>
    <definedName name="_xlnm._FilterDatabase" localSheetId="2" hidden="1">'P.A Interno'!$A$11:$Q$193</definedName>
    <definedName name="_xlnm.Print_Area" localSheetId="1">'Folha de Comentários PA'!$A$1:$C$51</definedName>
    <definedName name="HTML_Header">"Tabela"</definedName>
    <definedName name="_xlnm.Print_Titles" localSheetId="0">'8ºPlano de Aquisições-PSA'!$1:$8</definedName>
    <definedName name="_xlnm.Print_Titles" localSheetId="2">'P.A Interno'!$1:$8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0" i="11" l="1"/>
  <c r="I190" i="11"/>
  <c r="H190" i="11"/>
  <c r="H164" i="11"/>
  <c r="H90" i="11"/>
  <c r="H80" i="11"/>
  <c r="H191" i="11" l="1"/>
  <c r="I191" i="11"/>
  <c r="J191" i="11"/>
  <c r="H209" i="3"/>
  <c r="H200" i="3"/>
  <c r="H194" i="3"/>
  <c r="H119" i="3"/>
  <c r="H38" i="3"/>
  <c r="J119" i="3"/>
  <c r="I119" i="3"/>
  <c r="J193" i="11" l="1"/>
  <c r="J192" i="11"/>
  <c r="I192" i="11"/>
  <c r="I193" i="11"/>
  <c r="H192" i="11"/>
  <c r="H193" i="11"/>
  <c r="H174" i="3" l="1"/>
  <c r="H179" i="3" s="1"/>
  <c r="H95" i="3"/>
  <c r="H210" i="3" l="1"/>
  <c r="H212" i="3" s="1"/>
  <c r="J95" i="3"/>
  <c r="I95" i="3"/>
  <c r="J209" i="3" l="1"/>
  <c r="I209" i="3"/>
  <c r="J200" i="3"/>
  <c r="I200" i="3"/>
  <c r="J194" i="3"/>
  <c r="I194" i="3"/>
  <c r="J179" i="3"/>
  <c r="I179" i="3"/>
  <c r="J38" i="3"/>
  <c r="I38" i="3"/>
  <c r="J210" i="3" l="1"/>
  <c r="J212" i="3" s="1"/>
  <c r="I210" i="3"/>
  <c r="I212" i="3" s="1"/>
  <c r="H211" i="3" l="1"/>
  <c r="J211" i="3"/>
  <c r="I211" i="3"/>
</calcChain>
</file>

<file path=xl/sharedStrings.xml><?xml version="1.0" encoding="utf-8"?>
<sst xmlns="http://schemas.openxmlformats.org/spreadsheetml/2006/main" count="3715" uniqueCount="779">
  <si>
    <t>Nº</t>
  </si>
  <si>
    <t>Unidade Executora</t>
  </si>
  <si>
    <t>Objeto</t>
  </si>
  <si>
    <t>Método 
(Selecionar uma das Opções)*</t>
  </si>
  <si>
    <t>Quantidade de Lotes</t>
  </si>
  <si>
    <t>Número do Processo</t>
  </si>
  <si>
    <t>Montante Estimado em US$ X mil</t>
  </si>
  <si>
    <t>Montante Estimado % BID</t>
  </si>
  <si>
    <t>Montante Estimado % Contrapartida</t>
  </si>
  <si>
    <t>Categoria de Investimento</t>
  </si>
  <si>
    <t>Método de Revisão (Selecionar uma das opções)*</t>
  </si>
  <si>
    <t>Publicação do Anúncio/Convite</t>
  </si>
  <si>
    <t>Assinatura do Contrato</t>
  </si>
  <si>
    <t>Comentários - para Sistema Nacional incluir método de Seleção</t>
  </si>
  <si>
    <t>Número PRISM</t>
  </si>
  <si>
    <t>Status</t>
  </si>
  <si>
    <t>2.2.6.1</t>
  </si>
  <si>
    <t>Contrato Concluído</t>
  </si>
  <si>
    <t>2.2.8.2</t>
  </si>
  <si>
    <t>Contrato em Execução</t>
  </si>
  <si>
    <t>2.2.10</t>
  </si>
  <si>
    <t>Concorrência Pública Nacional</t>
  </si>
  <si>
    <t>Nova Licitação</t>
  </si>
  <si>
    <t>2.2.11</t>
  </si>
  <si>
    <t>2.2.12</t>
  </si>
  <si>
    <t>2.2.13</t>
  </si>
  <si>
    <t>2.2.3.2</t>
  </si>
  <si>
    <t>2.1.6.2</t>
  </si>
  <si>
    <t>Previsto</t>
  </si>
  <si>
    <t>2.2.7.1</t>
  </si>
  <si>
    <t>1.10</t>
  </si>
  <si>
    <t>2.1.2.1</t>
  </si>
  <si>
    <t>1.11</t>
  </si>
  <si>
    <t>2.2.9</t>
  </si>
  <si>
    <t>1.12</t>
  </si>
  <si>
    <t>2.3.10.1</t>
  </si>
  <si>
    <t>Processo em Curso</t>
  </si>
  <si>
    <t>2.2.4.2.1</t>
  </si>
  <si>
    <t>2.2.2.2</t>
  </si>
  <si>
    <t>2.2.5.2</t>
  </si>
  <si>
    <t>Processo Cancelado</t>
  </si>
  <si>
    <t>2.2.6.8</t>
  </si>
  <si>
    <t>2.2.4.5.1</t>
  </si>
  <si>
    <t>2.2.14.3</t>
  </si>
  <si>
    <t>2.3.15.9</t>
  </si>
  <si>
    <t>2.3.3.3</t>
  </si>
  <si>
    <t>2.2.4.7</t>
  </si>
  <si>
    <t>2.2.17.2</t>
  </si>
  <si>
    <t>1.24</t>
  </si>
  <si>
    <t>2.1.7.2</t>
  </si>
  <si>
    <t>1.25</t>
  </si>
  <si>
    <t>2.2.8.6</t>
  </si>
  <si>
    <t>2.2.15.12</t>
  </si>
  <si>
    <t>2.1.10.1.1</t>
  </si>
  <si>
    <t>Pregão Eletrônico</t>
  </si>
  <si>
    <t>2.2.3.3</t>
  </si>
  <si>
    <t>2.3.6.1</t>
  </si>
  <si>
    <t>2.2.7.2</t>
  </si>
  <si>
    <t>2.3.14.3.1</t>
  </si>
  <si>
    <t>2.3.14.3.2</t>
  </si>
  <si>
    <t>2.3.15.6</t>
  </si>
  <si>
    <t>2.1.3</t>
  </si>
  <si>
    <t>2.2.6.2</t>
  </si>
  <si>
    <t>2.2.6.3</t>
  </si>
  <si>
    <t>2.2.6.4</t>
  </si>
  <si>
    <t>2.2.6.4.1</t>
  </si>
  <si>
    <t>2.2.6.5</t>
  </si>
  <si>
    <t>2.1.10.2</t>
  </si>
  <si>
    <t>2.1.10.3.1</t>
  </si>
  <si>
    <t>2.1.10.4</t>
  </si>
  <si>
    <t>2.1.10.6.1</t>
  </si>
  <si>
    <t>2.1.12.1</t>
  </si>
  <si>
    <t>2.2.15.1.1</t>
  </si>
  <si>
    <t>2.2.15.2.1</t>
  </si>
  <si>
    <t>2.2.15.3.1</t>
  </si>
  <si>
    <t>2.2.15.4.1</t>
  </si>
  <si>
    <t>2.2.15.5</t>
  </si>
  <si>
    <t>2.2.15.6</t>
  </si>
  <si>
    <t>2.2.15.7.1</t>
  </si>
  <si>
    <t>2.2.15.8</t>
  </si>
  <si>
    <t>2.2.16.3</t>
  </si>
  <si>
    <t>1.1.2</t>
  </si>
  <si>
    <t>2.1.2.2</t>
  </si>
  <si>
    <t>2.1.7.3</t>
  </si>
  <si>
    <t>2.2.7.3</t>
  </si>
  <si>
    <t>2.1.6.3</t>
  </si>
  <si>
    <t>2.2.14.4</t>
  </si>
  <si>
    <t>2.2.2.3</t>
  </si>
  <si>
    <t>2.2.5.3</t>
  </si>
  <si>
    <t>2.1.8.3</t>
  </si>
  <si>
    <t>2.1.12.4</t>
  </si>
  <si>
    <t>2.1.12.5</t>
  </si>
  <si>
    <t>2.2.14.6</t>
  </si>
  <si>
    <t>2.3.6.3</t>
  </si>
  <si>
    <t>2.3.15.7</t>
  </si>
  <si>
    <t>2.1.10.5</t>
  </si>
  <si>
    <t>6806/2017
6925/2017</t>
  </si>
  <si>
    <t>2.2.4.5.2</t>
  </si>
  <si>
    <t>2.2.17.3.1</t>
  </si>
  <si>
    <t>2.2.17.4</t>
  </si>
  <si>
    <t>2.2.17.5</t>
  </si>
  <si>
    <t>2.2.17.6</t>
  </si>
  <si>
    <t>2.2.17.12</t>
  </si>
  <si>
    <t>2.2.17.13</t>
  </si>
  <si>
    <t>2.2.14.7</t>
  </si>
  <si>
    <t>2.50</t>
  </si>
  <si>
    <t>2.3.6.5.1</t>
  </si>
  <si>
    <t>2.2.15.4.4</t>
  </si>
  <si>
    <t>2.1.10.3.5</t>
  </si>
  <si>
    <t>2.1.15</t>
  </si>
  <si>
    <t>2.3.6.2</t>
  </si>
  <si>
    <t>2.1.1</t>
  </si>
  <si>
    <t>2.3.2.2</t>
  </si>
  <si>
    <t>2.2.4.3</t>
  </si>
  <si>
    <t>2.2.14.2</t>
  </si>
  <si>
    <t>2.3.1.2</t>
  </si>
  <si>
    <t>2.3.12.2.1</t>
  </si>
  <si>
    <t>2.3.12.2.2</t>
  </si>
  <si>
    <t>2.3.12.3</t>
  </si>
  <si>
    <t>2.3.15.5</t>
  </si>
  <si>
    <t>2.1.9.2</t>
  </si>
  <si>
    <t>2.1.12.3</t>
  </si>
  <si>
    <t>2.3.2.3</t>
  </si>
  <si>
    <t>2.3.6.4</t>
  </si>
  <si>
    <t>2.3.11.1</t>
  </si>
  <si>
    <t>2.3.17.1</t>
  </si>
  <si>
    <t>2.2.17.7</t>
  </si>
  <si>
    <t>2.2.17.8</t>
  </si>
  <si>
    <t>2.2.17.9</t>
  </si>
  <si>
    <t>3.20</t>
  </si>
  <si>
    <t>2.2.17.10</t>
  </si>
  <si>
    <t>1.1.1</t>
  </si>
  <si>
    <t>1.1.3</t>
  </si>
  <si>
    <t>2.1.6.1</t>
  </si>
  <si>
    <t>2.1.9.1</t>
  </si>
  <si>
    <t>2.2.2.1</t>
  </si>
  <si>
    <t>2.2.5.1</t>
  </si>
  <si>
    <t>2.2.4.1</t>
  </si>
  <si>
    <t>2.3.12.1</t>
  </si>
  <si>
    <t>2.3.15.2</t>
  </si>
  <si>
    <t>2.3.15.3</t>
  </si>
  <si>
    <t>2.2.15.9</t>
  </si>
  <si>
    <t>3.1.1</t>
  </si>
  <si>
    <t>2.2.7.4</t>
  </si>
  <si>
    <t>2.2.8.3</t>
  </si>
  <si>
    <t>2.3.3.1</t>
  </si>
  <si>
    <t>2.3.4.1</t>
  </si>
  <si>
    <t>2.3.16.1</t>
  </si>
  <si>
    <t>2.3.5.1</t>
  </si>
  <si>
    <t>2.2.3.1</t>
  </si>
  <si>
    <t>2.2.1.1</t>
  </si>
  <si>
    <t>2.1.7.1</t>
  </si>
  <si>
    <t>2.3.2.1</t>
  </si>
  <si>
    <t>2.3.1.1</t>
  </si>
  <si>
    <t>2.3.3.2</t>
  </si>
  <si>
    <t>2.3.13.1</t>
  </si>
  <si>
    <t>2.3.13.2</t>
  </si>
  <si>
    <t>2.1.12.2</t>
  </si>
  <si>
    <t>2.2.4.4</t>
  </si>
  <si>
    <t>2.2.14.1</t>
  </si>
  <si>
    <t>2.2.8.5</t>
  </si>
  <si>
    <t>2.3.3.4</t>
  </si>
  <si>
    <t>2.3.8.1</t>
  </si>
  <si>
    <t>2.3.9.1</t>
  </si>
  <si>
    <t>2.2.2.4</t>
  </si>
  <si>
    <t>2.3.7.1</t>
  </si>
  <si>
    <t>2.3.15.4</t>
  </si>
  <si>
    <t>2.1.4.1</t>
  </si>
  <si>
    <t>2.1.4.2</t>
  </si>
  <si>
    <t>2.1.4.3</t>
  </si>
  <si>
    <t>2.1.4.4</t>
  </si>
  <si>
    <t>2.1.8.2</t>
  </si>
  <si>
    <t>2.2.8.1</t>
  </si>
  <si>
    <t>2.2.14.5</t>
  </si>
  <si>
    <t>2.2.16.1</t>
  </si>
  <si>
    <t>2.2.16.2</t>
  </si>
  <si>
    <t>2.2.17.1</t>
  </si>
  <si>
    <t>Tomada  de Preços</t>
  </si>
  <si>
    <t>2.3.15.8</t>
  </si>
  <si>
    <t>2.3.12.4</t>
  </si>
  <si>
    <t>1.1.4</t>
  </si>
  <si>
    <t>1.1.5</t>
  </si>
  <si>
    <t>2.1.4.5</t>
  </si>
  <si>
    <t>2.1.13.1.1</t>
  </si>
  <si>
    <t>2.2.17.11</t>
  </si>
  <si>
    <t>2.3.16.2</t>
  </si>
  <si>
    <t>3.2.2</t>
  </si>
  <si>
    <t>2.1.12.7</t>
  </si>
  <si>
    <t>2.1.11.1</t>
  </si>
  <si>
    <t>2.1.11.2</t>
  </si>
  <si>
    <t>2.1.11.3</t>
  </si>
  <si>
    <t>2.1.11.4</t>
  </si>
  <si>
    <t>2.1.11.5</t>
  </si>
  <si>
    <t>2.1.11.6</t>
  </si>
  <si>
    <t>2.1.11.7.1</t>
  </si>
  <si>
    <t>2.1.8.1</t>
  </si>
  <si>
    <t>2.2.15.10</t>
  </si>
  <si>
    <t>3.2.1</t>
  </si>
  <si>
    <t>2.1.11.8</t>
  </si>
  <si>
    <t>5.12</t>
  </si>
  <si>
    <t>2.2.15.11</t>
  </si>
  <si>
    <t>2.1.5</t>
  </si>
  <si>
    <t>2.3.14.1</t>
  </si>
  <si>
    <t>2.3.15.1</t>
  </si>
  <si>
    <t>2.2.7.5</t>
  </si>
  <si>
    <t>2.2.8.4</t>
  </si>
  <si>
    <t>2.2.2.5</t>
  </si>
  <si>
    <t>2.2.4.6</t>
  </si>
  <si>
    <t>2.2.5.4</t>
  </si>
  <si>
    <t>2.41</t>
  </si>
  <si>
    <t>Alteração no método de contratação.</t>
  </si>
  <si>
    <t>2.52</t>
  </si>
  <si>
    <t>Antigo lote 5 da aquisição 2.14
Alteração do Método de Contratação.</t>
  </si>
  <si>
    <t>2.42</t>
  </si>
  <si>
    <t>Realizadas duas Licitações distintas. A primeira licitação em dois lotes e a segunda com lote único.</t>
  </si>
  <si>
    <t>2.1</t>
  </si>
  <si>
    <t>Aquisição originalmente em 04 Lotes. Apenas os lotes 1 e 4 foram contratados.</t>
  </si>
  <si>
    <t>2.5</t>
  </si>
  <si>
    <t>Originalmente em 08 Lotes. Os lotes 1,3,5,6,7e8 foram contratados. Lote 2 será relicitado como CD e o Lote 4 a executora desisitiu.</t>
  </si>
  <si>
    <t>Antigo Lote 2 da Aquisição 2.5</t>
  </si>
  <si>
    <t>2.19</t>
  </si>
  <si>
    <t>Aquisição originalmente em 05 Lotes. Apenas os lotes 1,2e3 foram contratados.</t>
  </si>
  <si>
    <t>2.20</t>
  </si>
  <si>
    <t>Lote 7 foi cancelado</t>
  </si>
  <si>
    <t>2.21</t>
  </si>
  <si>
    <t>Originalmente em 6 lotes. Apenas os Lotes 1,2e3 foram contratados, Lotes 5 e6 foram repetidos. Lote 4 mudou método de seleção passando para o PA 2.51</t>
  </si>
  <si>
    <t>2.51</t>
  </si>
  <si>
    <t>Antigo Lote 4 da Aquisição 2.21</t>
  </si>
  <si>
    <t>1.8</t>
  </si>
  <si>
    <t xml:space="preserve">2.1.06.2 - Obras de implantação, reforma e adequação dos almoxarifados regionais da COMPESA </t>
  </si>
  <si>
    <t xml:space="preserve">Alteração no método de revisão. </t>
  </si>
  <si>
    <t>1.14</t>
  </si>
  <si>
    <t>2.2.02.2 - Obra do Sistema de Esgotamento Sanitário da Cidade de Belo Jardim</t>
  </si>
  <si>
    <t>1.19</t>
  </si>
  <si>
    <t>2.3.15.9 - Obras do Laboratório do CPRH (Exigência para a Acreditação)</t>
  </si>
  <si>
    <t>1.20</t>
  </si>
  <si>
    <t>2.3.03.3 Contratação da execução das obras dos parques de Caruaru, Bezerros, São Caetano, belo Jardim, Gravatá e Escada.</t>
  </si>
  <si>
    <t>1.21</t>
  </si>
  <si>
    <t>2.2.04.7 - Obras do Sistema de Esgotamento Sanitário da Cidade de Caruaru Demais Etapas com Recursos BID</t>
  </si>
  <si>
    <t>2.2.08.6 - Obras de Adequação da ETE do Sistema de Esgotamento Sanitário de Escada</t>
  </si>
  <si>
    <t>2.2.15.12 - Obras de Implantação dos núcleos de manutenção dos SES</t>
  </si>
  <si>
    <t>2.40</t>
  </si>
  <si>
    <t>3.6</t>
  </si>
  <si>
    <t>3.8</t>
  </si>
  <si>
    <t>3.13</t>
  </si>
  <si>
    <t>3.18</t>
  </si>
  <si>
    <t>3.19</t>
  </si>
  <si>
    <t>4.28</t>
  </si>
  <si>
    <t>4.53</t>
  </si>
  <si>
    <t>4.54</t>
  </si>
  <si>
    <t>6.2</t>
  </si>
  <si>
    <t>Junção das aquisições 6.2 e 6.4. Alteração do Método de Contratação e do Método de Revisão.</t>
  </si>
  <si>
    <t>OBRAS</t>
  </si>
  <si>
    <t xml:space="preserve">Comentários </t>
  </si>
  <si>
    <t>BENS</t>
  </si>
  <si>
    <t>SERVIÇOS TÉCNICOS DE NÃO CONSULTORIA</t>
  </si>
  <si>
    <t xml:space="preserve"> CONSULTORIA FIRMAS</t>
  </si>
  <si>
    <t xml:space="preserve"> CAPACITAÇÃO</t>
  </si>
  <si>
    <t>1.1</t>
  </si>
  <si>
    <t>COMPESA</t>
  </si>
  <si>
    <t>Licitação Pública Nacional (LPN)</t>
  </si>
  <si>
    <t>5408/2014</t>
  </si>
  <si>
    <t>Ex-Ante</t>
  </si>
  <si>
    <t>BRB2632</t>
  </si>
  <si>
    <t>1.2</t>
  </si>
  <si>
    <t>6638/2016</t>
  </si>
  <si>
    <t>1.3</t>
  </si>
  <si>
    <t>Sistema Nacional (SN)</t>
  </si>
  <si>
    <t>3875/2011</t>
  </si>
  <si>
    <t>Sistema Nacional</t>
  </si>
  <si>
    <t>BRB2639 / BRB2640</t>
  </si>
  <si>
    <t>1.4</t>
  </si>
  <si>
    <t>5325/2014</t>
  </si>
  <si>
    <t>BRB2871</t>
  </si>
  <si>
    <t>1.5</t>
  </si>
  <si>
    <t>4538/2013</t>
  </si>
  <si>
    <t>BRB2647</t>
  </si>
  <si>
    <t>1.6</t>
  </si>
  <si>
    <t>5633/2015</t>
  </si>
  <si>
    <t>BRB2933</t>
  </si>
  <si>
    <t>1.7</t>
  </si>
  <si>
    <t>5742/2015</t>
  </si>
  <si>
    <t>BRB3214</t>
  </si>
  <si>
    <t/>
  </si>
  <si>
    <t>Ex-Post</t>
  </si>
  <si>
    <t>1.9</t>
  </si>
  <si>
    <t>6469/2016</t>
  </si>
  <si>
    <t>5877/2015</t>
  </si>
  <si>
    <t>BRB3357</t>
  </si>
  <si>
    <t>6868/2017</t>
  </si>
  <si>
    <t>1.13</t>
  </si>
  <si>
    <t>1.15</t>
  </si>
  <si>
    <t>N/A</t>
  </si>
  <si>
    <t>1.16</t>
  </si>
  <si>
    <t>1.17</t>
  </si>
  <si>
    <t>006637/2016</t>
  </si>
  <si>
    <t>BRB3684</t>
  </si>
  <si>
    <t>1.18</t>
  </si>
  <si>
    <t>6595/2016</t>
  </si>
  <si>
    <t>CPRH</t>
  </si>
  <si>
    <t>APAC</t>
  </si>
  <si>
    <t>1.22</t>
  </si>
  <si>
    <t>1.23</t>
  </si>
  <si>
    <t>5112/2014</t>
  </si>
  <si>
    <t>BRB2547</t>
  </si>
  <si>
    <t>2.2</t>
  </si>
  <si>
    <t>diversos</t>
  </si>
  <si>
    <t>n.a</t>
  </si>
  <si>
    <t>2.3</t>
  </si>
  <si>
    <t>5358/2014</t>
  </si>
  <si>
    <t>BRB2893</t>
  </si>
  <si>
    <t>2.4</t>
  </si>
  <si>
    <t>6169/2016</t>
  </si>
  <si>
    <t>BRB3542</t>
  </si>
  <si>
    <t>2.6</t>
  </si>
  <si>
    <t>2.7</t>
  </si>
  <si>
    <t>3596/2011
3873/2012</t>
  </si>
  <si>
    <t>BRB2575/
BRB2576</t>
  </si>
  <si>
    <t>2.8</t>
  </si>
  <si>
    <t>4945/2013</t>
  </si>
  <si>
    <t>2.9</t>
  </si>
  <si>
    <t>2.10</t>
  </si>
  <si>
    <t>6891/2017</t>
  </si>
  <si>
    <t>2.11</t>
  </si>
  <si>
    <t>2.12</t>
  </si>
  <si>
    <t>2.13</t>
  </si>
  <si>
    <t>BRB2610</t>
  </si>
  <si>
    <t>2.14</t>
  </si>
  <si>
    <t>6189/2016</t>
  </si>
  <si>
    <t>CBR-676/2017</t>
  </si>
  <si>
    <t>2.15</t>
  </si>
  <si>
    <t>2.16</t>
  </si>
  <si>
    <t>6296/2016</t>
  </si>
  <si>
    <t>CBR76/2017</t>
  </si>
  <si>
    <t>2.17</t>
  </si>
  <si>
    <t>6218/2016</t>
  </si>
  <si>
    <t>BRB3600</t>
  </si>
  <si>
    <t>2.18</t>
  </si>
  <si>
    <t>6179/2016</t>
  </si>
  <si>
    <t>BRB3532</t>
  </si>
  <si>
    <t>6180/2016</t>
  </si>
  <si>
    <t>BRB3530</t>
  </si>
  <si>
    <t>6237/2016</t>
  </si>
  <si>
    <t>BRB3528</t>
  </si>
  <si>
    <t>6221/2016</t>
  </si>
  <si>
    <t>2.22</t>
  </si>
  <si>
    <t>6292/2016</t>
  </si>
  <si>
    <t>2.23</t>
  </si>
  <si>
    <t>5931/2015</t>
  </si>
  <si>
    <t>BRB3526</t>
  </si>
  <si>
    <t>2.24</t>
  </si>
  <si>
    <t>5973/2015</t>
  </si>
  <si>
    <t>2.25</t>
  </si>
  <si>
    <t>6329/2016</t>
  </si>
  <si>
    <t>BRB3527</t>
  </si>
  <si>
    <t>2.26</t>
  </si>
  <si>
    <t>6342/2016</t>
  </si>
  <si>
    <t>BRB3572</t>
  </si>
  <si>
    <t>2.27</t>
  </si>
  <si>
    <t xml:space="preserve">Comparação de Preços (CP) </t>
  </si>
  <si>
    <t>2.28</t>
  </si>
  <si>
    <t>6661/2017</t>
  </si>
  <si>
    <t>2.29</t>
  </si>
  <si>
    <t>2.30</t>
  </si>
  <si>
    <t>6365/2016</t>
  </si>
  <si>
    <t>2.31</t>
  </si>
  <si>
    <t>2.32</t>
  </si>
  <si>
    <t>2.33</t>
  </si>
  <si>
    <t>2.34</t>
  </si>
  <si>
    <t>2.35</t>
  </si>
  <si>
    <t>0363/2014</t>
  </si>
  <si>
    <t>2.36</t>
  </si>
  <si>
    <t>6479/2016</t>
  </si>
  <si>
    <t>2.37</t>
  </si>
  <si>
    <t>2.38</t>
  </si>
  <si>
    <t>6594/2017</t>
  </si>
  <si>
    <t>2.39</t>
  </si>
  <si>
    <t>6399/2016</t>
  </si>
  <si>
    <t>BRB3538</t>
  </si>
  <si>
    <t>Seleção Baseada na Qualificação do Consultor (SQC)</t>
  </si>
  <si>
    <t>2.43</t>
  </si>
  <si>
    <t>2.44</t>
  </si>
  <si>
    <t>2.45</t>
  </si>
  <si>
    <t>2.46</t>
  </si>
  <si>
    <t>2.47</t>
  </si>
  <si>
    <t>2.48</t>
  </si>
  <si>
    <t>2.49</t>
  </si>
  <si>
    <t>Contratação Direta (CD)</t>
  </si>
  <si>
    <t>3.1</t>
  </si>
  <si>
    <t>3.2</t>
  </si>
  <si>
    <t>5487/2014</t>
  </si>
  <si>
    <t>BRB2962</t>
  </si>
  <si>
    <t>3.3</t>
  </si>
  <si>
    <t>3970/2012</t>
  </si>
  <si>
    <t>BRB2577</t>
  </si>
  <si>
    <t>3.4</t>
  </si>
  <si>
    <t>6485/2016</t>
  </si>
  <si>
    <t>3.5</t>
  </si>
  <si>
    <t>6674/2017</t>
  </si>
  <si>
    <t>3.7</t>
  </si>
  <si>
    <t>3.9</t>
  </si>
  <si>
    <t>3.10</t>
  </si>
  <si>
    <t>3.11</t>
  </si>
  <si>
    <t>6625/2016</t>
  </si>
  <si>
    <t>BRB3601</t>
  </si>
  <si>
    <t>3.12</t>
  </si>
  <si>
    <t>6185/2016</t>
  </si>
  <si>
    <t>BRB3437</t>
  </si>
  <si>
    <t>3.14</t>
  </si>
  <si>
    <t>6882/2017</t>
  </si>
  <si>
    <t>3.15</t>
  </si>
  <si>
    <t>6905/2017</t>
  </si>
  <si>
    <t>3.16</t>
  </si>
  <si>
    <t>3.17</t>
  </si>
  <si>
    <t>4.1</t>
  </si>
  <si>
    <t>Seleção Baseada na Qualidade e Custo  (SBQC)</t>
  </si>
  <si>
    <t>5053/2014</t>
  </si>
  <si>
    <t>BR10648</t>
  </si>
  <si>
    <t>4.2</t>
  </si>
  <si>
    <t>5492/2014</t>
  </si>
  <si>
    <t>BRB2902</t>
  </si>
  <si>
    <t>4.3</t>
  </si>
  <si>
    <t>5693/2015</t>
  </si>
  <si>
    <t>BR11374</t>
  </si>
  <si>
    <t>4.4</t>
  </si>
  <si>
    <t>6249/2015</t>
  </si>
  <si>
    <t>BR11482</t>
  </si>
  <si>
    <t>4.5</t>
  </si>
  <si>
    <t>5650/2015</t>
  </si>
  <si>
    <t>BR11440</t>
  </si>
  <si>
    <t>BR11462</t>
  </si>
  <si>
    <t>4.6</t>
  </si>
  <si>
    <t>5649/2015</t>
  </si>
  <si>
    <t>BR11489</t>
  </si>
  <si>
    <t>4.7</t>
  </si>
  <si>
    <t>5445/2014</t>
  </si>
  <si>
    <t>BR10963</t>
  </si>
  <si>
    <t>4.8</t>
  </si>
  <si>
    <t>5636/2015</t>
  </si>
  <si>
    <t>BR11208</t>
  </si>
  <si>
    <t>4.9</t>
  </si>
  <si>
    <t>5879/2015</t>
  </si>
  <si>
    <t>BR11564</t>
  </si>
  <si>
    <t>4.10</t>
  </si>
  <si>
    <t>6709/2017</t>
  </si>
  <si>
    <t>BR11830</t>
  </si>
  <si>
    <t>4.11</t>
  </si>
  <si>
    <t>6541/2016
6752/2017</t>
  </si>
  <si>
    <t>BR11763</t>
  </si>
  <si>
    <t>4.12</t>
  </si>
  <si>
    <t>5594/2014</t>
  </si>
  <si>
    <t>BR11053</t>
  </si>
  <si>
    <t>4.13</t>
  </si>
  <si>
    <t>06656/2017</t>
  </si>
  <si>
    <t>4.14</t>
  </si>
  <si>
    <t>6774/2017</t>
  </si>
  <si>
    <t>4.15</t>
  </si>
  <si>
    <t>5444/2014</t>
  </si>
  <si>
    <t>BR11010</t>
  </si>
  <si>
    <t>4.16</t>
  </si>
  <si>
    <t>6116/2016</t>
  </si>
  <si>
    <t>BR11749
BR11774</t>
  </si>
  <si>
    <t>4.17</t>
  </si>
  <si>
    <t>5551/2014</t>
  </si>
  <si>
    <t>BR10969</t>
  </si>
  <si>
    <t>4.18</t>
  </si>
  <si>
    <t>5619/2015</t>
  </si>
  <si>
    <t>BR11427</t>
  </si>
  <si>
    <t>4.19</t>
  </si>
  <si>
    <t>5779/2015</t>
  </si>
  <si>
    <t>4.20</t>
  </si>
  <si>
    <t>6788/2017</t>
  </si>
  <si>
    <t>4.21</t>
  </si>
  <si>
    <t>6273/2016</t>
  </si>
  <si>
    <t>BR11693</t>
  </si>
  <si>
    <t>4.22</t>
  </si>
  <si>
    <t>5620/2015</t>
  </si>
  <si>
    <t>BR11470</t>
  </si>
  <si>
    <t>4.23</t>
  </si>
  <si>
    <t>4.24</t>
  </si>
  <si>
    <t>6953/2017</t>
  </si>
  <si>
    <t>4.25</t>
  </si>
  <si>
    <t>6375/2016</t>
  </si>
  <si>
    <t>4.26</t>
  </si>
  <si>
    <t>6627/2016</t>
  </si>
  <si>
    <t>4.27</t>
  </si>
  <si>
    <t>6523/2016</t>
  </si>
  <si>
    <t>BR11687</t>
  </si>
  <si>
    <t>4.29</t>
  </si>
  <si>
    <t>6236/2016</t>
  </si>
  <si>
    <t>BR11735</t>
  </si>
  <si>
    <t>4.30</t>
  </si>
  <si>
    <t>6392/2016</t>
  </si>
  <si>
    <t>4.31</t>
  </si>
  <si>
    <t>6818/2017</t>
  </si>
  <si>
    <t>4.32</t>
  </si>
  <si>
    <t>6732/2017</t>
  </si>
  <si>
    <t>4.33</t>
  </si>
  <si>
    <t>6864/2017</t>
  </si>
  <si>
    <t>4.34</t>
  </si>
  <si>
    <t>4.35</t>
  </si>
  <si>
    <t>4.36</t>
  </si>
  <si>
    <t>4.37</t>
  </si>
  <si>
    <t>6670/2017</t>
  </si>
  <si>
    <t>BR11844</t>
  </si>
  <si>
    <t>4.38</t>
  </si>
  <si>
    <t>6813/2017</t>
  </si>
  <si>
    <t>4.39</t>
  </si>
  <si>
    <t>4.40</t>
  </si>
  <si>
    <t>6997/2017</t>
  </si>
  <si>
    <t>4.41</t>
  </si>
  <si>
    <t>6906/2017</t>
  </si>
  <si>
    <t>4.42</t>
  </si>
  <si>
    <t>4.43</t>
  </si>
  <si>
    <t>6477/2016</t>
  </si>
  <si>
    <t>4.44</t>
  </si>
  <si>
    <t>6862/2017</t>
  </si>
  <si>
    <t>4.45</t>
  </si>
  <si>
    <t>4.46</t>
  </si>
  <si>
    <t>5813/2015</t>
  </si>
  <si>
    <t>BRB3392</t>
  </si>
  <si>
    <t>4.47</t>
  </si>
  <si>
    <t>4.48</t>
  </si>
  <si>
    <t>6579/2016</t>
  </si>
  <si>
    <t>BR11750</t>
  </si>
  <si>
    <t>4.49</t>
  </si>
  <si>
    <t>4.50</t>
  </si>
  <si>
    <t>4.51</t>
  </si>
  <si>
    <t>4.52</t>
  </si>
  <si>
    <t>4.55</t>
  </si>
  <si>
    <t>4.56</t>
  </si>
  <si>
    <t>5.1</t>
  </si>
  <si>
    <t>5137/2014</t>
  </si>
  <si>
    <t>BR10544</t>
  </si>
  <si>
    <t>5.2</t>
  </si>
  <si>
    <t>5219/2014</t>
  </si>
  <si>
    <t>BR10545</t>
  </si>
  <si>
    <t>5.3</t>
  </si>
  <si>
    <t>5064/2014</t>
  </si>
  <si>
    <t>BR10542</t>
  </si>
  <si>
    <t>5.4</t>
  </si>
  <si>
    <t>5180/2014</t>
  </si>
  <si>
    <t>BR10559</t>
  </si>
  <si>
    <t>5.5</t>
  </si>
  <si>
    <t>5217/2014</t>
  </si>
  <si>
    <t>BR10647</t>
  </si>
  <si>
    <t>5.6</t>
  </si>
  <si>
    <t>5218/2014</t>
  </si>
  <si>
    <t>BR10543</t>
  </si>
  <si>
    <t>5.7</t>
  </si>
  <si>
    <t>5107/2014</t>
  </si>
  <si>
    <t>BR10525</t>
  </si>
  <si>
    <t>5.8</t>
  </si>
  <si>
    <t>5621/2015</t>
  </si>
  <si>
    <t>BR11001</t>
  </si>
  <si>
    <t>5.9</t>
  </si>
  <si>
    <t>Comparação de Qualificações (3 CV)</t>
  </si>
  <si>
    <t>6785/2017</t>
  </si>
  <si>
    <t>5.10</t>
  </si>
  <si>
    <t>6077/2016</t>
  </si>
  <si>
    <t>BR11532</t>
  </si>
  <si>
    <t>5.11</t>
  </si>
  <si>
    <t>6.1</t>
  </si>
  <si>
    <t>6.3</t>
  </si>
  <si>
    <t>7.1</t>
  </si>
  <si>
    <t>4134/2012</t>
  </si>
  <si>
    <t>BRB3019</t>
  </si>
  <si>
    <t>7.2</t>
  </si>
  <si>
    <t>7.3</t>
  </si>
  <si>
    <t>7.4</t>
  </si>
  <si>
    <t>7.5</t>
  </si>
  <si>
    <t>7.6</t>
  </si>
  <si>
    <t>Descrição Adicional</t>
  </si>
  <si>
    <t>SUBTOTAL</t>
  </si>
  <si>
    <t>SERVIÇOS QUE NÃO SÃO CONSULTORIA</t>
  </si>
  <si>
    <t>CONSULTORIA FIRMAS</t>
  </si>
  <si>
    <t>CONSULTORIA INDIVIDUAIS</t>
  </si>
  <si>
    <t>CAPACITAÇÕES</t>
  </si>
  <si>
    <t>SUBPROJETOS</t>
  </si>
  <si>
    <t>VALOR TOTAL</t>
  </si>
  <si>
    <t>%Total</t>
  </si>
  <si>
    <t>BRASIL</t>
  </si>
  <si>
    <t>PROGRAMA DE SANEAMENTO AMBIENTAL DA BACIA DO RIO IPOJUCA</t>
  </si>
  <si>
    <t>Contrato de Empréstimo: 2901/OC-BR</t>
  </si>
  <si>
    <t>Atualizado por :  UGP PSA/IPOJUCA</t>
  </si>
  <si>
    <t>Dólar de referência: R$ 3,2025</t>
  </si>
  <si>
    <t>Atualização No : 8</t>
  </si>
  <si>
    <t>Atualizado em: 24/11/2017</t>
  </si>
  <si>
    <t>PLANO DE AQUISIÇÕES (PA) - 21 MESES</t>
  </si>
  <si>
    <t>Obra do Sistema de Esgotamento Sanitário da cidade de Tacaimbó</t>
  </si>
  <si>
    <t>Obra do Sistema de Esgotamento Sanitário da cidade de Escada 1ª Etapa</t>
  </si>
  <si>
    <t>Obra do Sistema de Esgotamento Sanitário da Cidade de Arcoverde - 1ª etapa</t>
  </si>
  <si>
    <t>Obra do Sistema de Esgotamento Sanitário da Cidade de Venturosa</t>
  </si>
  <si>
    <t xml:space="preserve">Obra do Sistema de Abastecimento de Água de Porto de Galinhas </t>
  </si>
  <si>
    <t>Obra da ETA de Bezerros</t>
  </si>
  <si>
    <t>Obra do SES da Cidade de Gravatá 1ª Etapa</t>
  </si>
  <si>
    <t xml:space="preserve">Obras de implantação, reforma e adequação dos almoxarifados regionais da COMPESA </t>
  </si>
  <si>
    <t>Obra do Sistema de Esgotamento Sanitário da Cidade de Sanharó</t>
  </si>
  <si>
    <t>Automação das Unidades Operacionais da Área Norte e Goiana</t>
  </si>
  <si>
    <t>Obra do Sistema de Esgotamento Sanitário da Cidade de Arcoverde - 2ª etapa</t>
  </si>
  <si>
    <t>Obras da Modernização dos Viveiro Florestal de Bonito</t>
  </si>
  <si>
    <t>Obras do Sistema de Esgotamento Sanitário da Cidade de Caruaru - Etapas com Recursos de Contrapartida</t>
  </si>
  <si>
    <t>Obra do Sistema de Esgotamento Sanitário da Cidade de Belo Jardim</t>
  </si>
  <si>
    <t>Obra do Sistema de Esgotamento Sanitário da Cidade de Bezerros</t>
  </si>
  <si>
    <t>Obra do Sistema de Esgotamento Sanitário da Cidade de Tacaimbó - Obras Complementares</t>
  </si>
  <si>
    <t>Obras do Sistema de Esgotamento Sanitário da Cidade de Caruaru 1ª Etapa - Intervenções para reabilitação e eficientização do SES existente em Caruaru (EEE Rendeiras I eII, José Liberato I e Boa Ventura.) - Obras de Recuperação.</t>
  </si>
  <si>
    <t>Obras de Requalificação do Laboratório Central de Água e Implantação do Laboratório Central de Esgoto</t>
  </si>
  <si>
    <t>Obras do Laboratório do CPRH (Exigência para a Acreditação)</t>
  </si>
  <si>
    <t>Contratação da execução das obras dos parques de Caruaru, Bezerros, São Caetano, belo Jardim, Gravatá e Escada.</t>
  </si>
  <si>
    <t>Obras do Sistema de Esgotamento Sanitário da Cidade de Caruaru Demais Etapas com Recursos BID</t>
  </si>
  <si>
    <t>Obras da Adutora de Serro Azul</t>
  </si>
  <si>
    <t>Obras de implantação, reforma e adequação do Núcleo de Manutenção das redes e ramais de água e esgoto da RMR.</t>
  </si>
  <si>
    <t>Obras de Adequação da ETE do Sistema de Esgotamento Sanitário de Escada</t>
  </si>
  <si>
    <t>Obras de Implantação dos núcleos de manutenção dos SES</t>
  </si>
  <si>
    <t>Aquisição de bens de uso administrativo para nova sede da COMPESA - Mobiliário</t>
  </si>
  <si>
    <t xml:space="preserve">Aquisição de materiais para obra do sistema de esgotamento sanitário da cidade de Gravatá 1ª Etapa </t>
  </si>
  <si>
    <t>Aquisição de 140 telepluviômetros - APAC</t>
  </si>
  <si>
    <t>Aquisição de materiais para obra do sistema de esgotamento sanitário da cidade de Sanharó</t>
  </si>
  <si>
    <t xml:space="preserve">Aquisição de bens e equipamentos para as Unidades Regionais da CPRH (UIGA´s) </t>
  </si>
  <si>
    <t>Aquisição de equipamentos e materiais para o Laboratório da CPRH.</t>
  </si>
  <si>
    <t>Aquisição de Hidrômetros</t>
  </si>
  <si>
    <t>Aquisição de bens e equipamentos para as Unidades Regionais da CPRH (UIGA´s) - Mobiliário</t>
  </si>
  <si>
    <t>Aquisição de tubos para o SES de Tacaimbó</t>
  </si>
  <si>
    <t>Aquisição de materiais complementares e eqiupamentos para o SES Tacaimbó - Aquisição de bombas.</t>
  </si>
  <si>
    <t>Aquisição de materiais complementares e eqiupamentos para o SES Tacaimbó - Aquisição de conjunto de desinfecção.</t>
  </si>
  <si>
    <t>Aquisição de materiais complementares e equipamentos para o SES Tacaimbó - Aquisição de Tubos para o Emissário</t>
  </si>
  <si>
    <t>Aquisição de bens de uso administrativo - Lote 1 (Antigo Lote 03) - Cadeiras Teladas</t>
  </si>
  <si>
    <t>Aquisição de bens de uso administrativo para nova sede da COMPESA - Placas de proteção solar</t>
  </si>
  <si>
    <t>Aquisição de Bens de uso administrativo para nova sede da COMPESA - Maquinas e Equipamentos Audiovisual</t>
  </si>
  <si>
    <t>Aquisição de Hardware para ampliação da Capacidade de Armazenamento do Servidor Central da COMPESA</t>
  </si>
  <si>
    <t>Aquisição de Bens e Equipamentos para a Manutenção dos SES -  Aquisição de Torre de Iluminação e Gerador</t>
  </si>
  <si>
    <t>Aquisição de Bens e Equipamentos para a Manutenção dos SES -  Placa Vibratória, Betoneira, Compactadora</t>
  </si>
  <si>
    <t>Aquisição de Bens e Equipamentos para a Manutenção dos SES - Equipamentos de Grande Porte</t>
  </si>
  <si>
    <t>Aquisição de Bens e Equipamentos para a Manutenção dos SES - Aquisição de Veículos</t>
  </si>
  <si>
    <t>Aquisição de Bens e Equipamentos para a Manutenção dos SES - Aquisição de Poliguindaste</t>
  </si>
  <si>
    <t>Aquisição de Bens e Equipamentos para a Manutenção dos SES - Aquisição de Roçadeira</t>
  </si>
  <si>
    <t>Aquisição de Bens e Equipamentos para a Manutenção dos SES - Aquisição de Esmerilhadeira e Martelete</t>
  </si>
  <si>
    <t>Aquisição de Bens e Equipamentos para a Manutenção dos SES - Aquisição de Bombas para Esgotamento de Valas</t>
  </si>
  <si>
    <t>Aquisição de Sofware para Dimensionamento Hidráulico</t>
  </si>
  <si>
    <t>Aquisição de Equipamentos de Apoio para a Gestão do Programa</t>
  </si>
  <si>
    <t>Automação das Unidades Operacionais da Área Norte - Aquisição de Medidores de Cloro Livre Residual</t>
  </si>
  <si>
    <t>Aquisição de bens e equipamentos (software e Hardware) para o sistema de gestão de ramais de água e esgotos</t>
  </si>
  <si>
    <t>Aquisição de ETE Pré-Moldada para o SES Sanharó</t>
  </si>
  <si>
    <t>Aquisição de Equipamentos para o Sistema Integrado de Suprimentos e Logística</t>
  </si>
  <si>
    <t>Aquisição de Equipamentos para os Laboratórios Regionais e Central da COMPESA</t>
  </si>
  <si>
    <t>Aquisição de materiais para obra do sistema de esgotamento sanitário da cidade de Belo Jardim</t>
  </si>
  <si>
    <t>Aquisição de materiais para obra do sistema de esgotamento sanitário da cidade de Bezerros</t>
  </si>
  <si>
    <t>Aquisição de bens e equipamentos (Software, Hardware e outros equipamentos) para a área de Projetos de Engenharia da COMPESA (ISO 9001)</t>
  </si>
  <si>
    <t>Adequação e Movimentação do DataCenter da COMPESA. - Fase 2 -Aquisição de solução de interconexão e de acesso privado</t>
  </si>
  <si>
    <t>Aquisição de Software e Hardware para o Sistema de Geoprocessamento da COMPESA</t>
  </si>
  <si>
    <t xml:space="preserve">Aquisição e Implantação do Software para Gestão da Informação do Laboratório Central - LIMS </t>
  </si>
  <si>
    <t>Aquisição de PCDs Hidrológicos</t>
  </si>
  <si>
    <t>Aquisição de Software para Gestão do Laboratório da CPRH</t>
  </si>
  <si>
    <t>Aquisição de bens de uso administrativo para nova sede da COMPESA - Solução de Projeção Multimídia</t>
  </si>
  <si>
    <t xml:space="preserve">Obras do Sistema de Esgotamento Sanitário da Cidade de Caruaru 1ª Etapa - Intervenções para reabilitação e eficientização do SES existente em Caruaru (EEE Rendeiras I eII, José Liberato I e Boa Ventura.) - Aquisição de Materiais </t>
  </si>
  <si>
    <t xml:space="preserve">Aquisição de Tubos da Adutora do Serro Azul </t>
  </si>
  <si>
    <t xml:space="preserve">Aquisição de Solução especializada e Integrada para Aceleração de Banco de Dados. </t>
  </si>
  <si>
    <t xml:space="preserve">Aquisição de Equipamentos à estruturação da unidade de geoprocessamento da APAC </t>
  </si>
  <si>
    <t>Aquisição de Bens e Equipamentos para a Manutenção dos SES - Aquisição de Veículos - Motocicleta</t>
  </si>
  <si>
    <t>Aquisição de bens de uso administrativo para nova sede da COMPESA - Mobiliário Complementar</t>
  </si>
  <si>
    <t>Fornecimento de passagens aéreas em apoio as ações do PSA IPOJUCA</t>
  </si>
  <si>
    <t>Instalação de 140 telepluviômetros - APAC</t>
  </si>
  <si>
    <t>Estudo para a avaliação dos ativos da  COMPESA</t>
  </si>
  <si>
    <t>Restauração Florestal de APPs de Cursos d´água e nascente na Bacia do Rio Ipojuca - Município de ipojuca</t>
  </si>
  <si>
    <t>Limpeza, Desobstrução, Cadastramento e Filmagem da Rede de Esgotamento do SES Caruaru</t>
  </si>
  <si>
    <t>Construção dos Laboratórios Regionais de Análises de Água e de Esgoto</t>
  </si>
  <si>
    <t>Metodologia para pagamento - Apoio a Implementação das Ações do Projeto</t>
  </si>
  <si>
    <t>Execução do Plano de Comunicação - Produção de Vídeos</t>
  </si>
  <si>
    <t>Execução do Plano de Comunicação - Captação, Produção e Desenvolvimento de novos conteúdos interativos do Universo Compesa</t>
  </si>
  <si>
    <t>Execução do Plano de Comunicação - Material de Divulgação</t>
  </si>
  <si>
    <t>Calibração e aferição de equipamentos, vidraria e materiais de referências.</t>
  </si>
  <si>
    <t>Serviços de Digitalização, Gestão e Guarda de Documentos da COMPESA</t>
  </si>
  <si>
    <t>Adequação e Movimentação do DataCenter da COMPESA. - Fase 1 - Movimentação dos equipamentos do Datacenter Atual</t>
  </si>
  <si>
    <t>Restauração Florestal de APPs de Cursos d´água e nascente na Bacia do Rio Ipojuca - Outros Municípios da BRI</t>
  </si>
  <si>
    <t>Instalação de PCDs Hidrológicos</t>
  </si>
  <si>
    <t>Serviços de Captação e Tratamento de imagens aéreas para apoio a elaboração de relatório de inspeção, fiscalização e monitoramento das atividade do programa.</t>
  </si>
  <si>
    <t>Modernização do Cadastro de Usuários de Água e Esgoto da COMPESA na BRI</t>
  </si>
  <si>
    <t>Construção de Infraestrutura para alimentação em média tensão para as Estações de Bombeamento para adutora de Serro Azul.</t>
  </si>
  <si>
    <t>Implantação do Sistema de Supervisão e Controle da Adutora de Serro Azul (Automação)</t>
  </si>
  <si>
    <t>Execução de Projeto de Manejo de Fauna</t>
  </si>
  <si>
    <t>Implantação do Projeto de Compensação e Reposição Florestal para a adutora de Serro Azul</t>
  </si>
  <si>
    <t xml:space="preserve">Apoio à UGP para o Gerenciamento do Programa </t>
  </si>
  <si>
    <t xml:space="preserve">Apoio à UGP para a Supervisão de Obras </t>
  </si>
  <si>
    <t>Elaboração de projetos arquitetônicos e complementares para construção de almoxarifados regionais em Caruaru e Petrolina e projetos de reforma/adequação de almoxarifados regionais</t>
  </si>
  <si>
    <t xml:space="preserve">Elaboração do Plano de comunicação para os usuários da bacia do rio Ipojuca (BRI) - PSA </t>
  </si>
  <si>
    <t>Estruturação do monitoramento da qualidade de água na BRI - CPRH - Contratação de empresa de consultoria para implementação do Programa da Qualidade ( Laboratorio)</t>
  </si>
  <si>
    <t xml:space="preserve">Estruturação do monitoramento da qualidade de água na BRI - CPRH Contratação de empresa consultora para realizar o diagnóstico da situação ambiental atual da BRI. </t>
  </si>
  <si>
    <t>Elaboração dos projetos arquitetônicos dos núcleos de manutenção dos SES</t>
  </si>
  <si>
    <t>Auditoria independente externa</t>
  </si>
  <si>
    <t>PERC (Projetos Executivos de Ramais Condominiais) para as Obras do SES - Tacaimbó e Gravatá 1ª Etapa</t>
  </si>
  <si>
    <t>PERC (Projetos Executivos de Ramais Condominiais) para as Obras do SES - Sanharó</t>
  </si>
  <si>
    <t>PERC (Projetos Executivos de Ramais Condominiais) para as Obras do SES - Escada 1ª Etapa</t>
  </si>
  <si>
    <t>Estudo de concepção dos parques de Bezerros, Caruaru e São Caetano</t>
  </si>
  <si>
    <t>Elaboração de proposta de enquadramento dos cursos d'água da bacia hidrográfica do Rio Ipojuca</t>
  </si>
  <si>
    <t>Avaliação Econômica de Tacaimbó</t>
  </si>
  <si>
    <t>Elaboração de Proposta de sistema de outorga de lançamentos de efluentes de ETE</t>
  </si>
  <si>
    <t>Elaboração de Diagnóstico, RTP, Projeto Básico e estudos complementares para implantação do SES de Gravatá (2ª Etapa)</t>
  </si>
  <si>
    <t>Elaboração de Diagnóstico, RTP, Projeto Básico e estudos complementares para implantação do SES de Poção, Chã Grande e Primavera</t>
  </si>
  <si>
    <t>Contratação de Consultoria para Modernização da Gestão de Manutenção das redes e ramais de água e esgoto</t>
  </si>
  <si>
    <t>Plano de Conservação e Uso do Entorno dos Reservatórios Artificiais - PACUERA</t>
  </si>
  <si>
    <t>Projeto executivo de pagamento por serviços ambientais - Produtor de Água - Açude Bitury</t>
  </si>
  <si>
    <t>Elaboração dos Projetos Básicos e Executivos dos Parques de Bezerros, Caruaru e São Caetano.</t>
  </si>
  <si>
    <t>Planejamento Estratégico da CPRH</t>
  </si>
  <si>
    <t>Ipojuca Digital - Criação de Plataforma para Disponibilização de Dados Referenciados Geograficamente (Mapeamento de Fontes Poluidoras)</t>
  </si>
  <si>
    <t>Modernização do Sistema Integrado de Gestão Empresarial da COMPESA (ALPHA) - Atualização do software ERP v.9.0</t>
  </si>
  <si>
    <t>Projetos de Arquitetura dos Laboratórios Regionais de Água e de Esgoto</t>
  </si>
  <si>
    <t>Elaboração de Projeto do SES Escada 2ª Etapa</t>
  </si>
  <si>
    <t>Elaboração do Estudo de concepção e Projetos Executivos do Parque Ambiental de Belo Jardim, Gravatá e Escada</t>
  </si>
  <si>
    <t>Cadastro de Usuários de Água da Bacia do Rio Ipojuca</t>
  </si>
  <si>
    <t>Metodologia de acompanhamento de empreendimentos de infraestrutura hídrica, conservaçao e gestão de recursos hídricos na BRI</t>
  </si>
  <si>
    <t>PERC (Projetos Executivos de Ramais Condominiais) para as Obras do SES  de Belo Jardim</t>
  </si>
  <si>
    <t>Contratação de consultoria para Sistema de cobrança pelo uso da água na BRI.</t>
  </si>
  <si>
    <t xml:space="preserve">Contratação de consultora para inclusão de bioindicadores e novos parametros físico/químicos. </t>
  </si>
  <si>
    <t>Aprimoramento dos macroprocessos da COMPESA e Conformidade da Gestão. (Compliance)</t>
  </si>
  <si>
    <t>Elaboração do Plano Estratégico da COMPESA (2018-2022)</t>
  </si>
  <si>
    <t>Implantação de processos de gestão de riscos de contratos de obras e serviços terceirizados da Compesa.</t>
  </si>
  <si>
    <t>Aprimoramento do Modelo de Gestão de Custos e Despesas da COMPESA com Foco em Resultado.</t>
  </si>
  <si>
    <t>Melhorias nos Processos de Gestão da Qualidade para certificação ISO 9001, na Área de Projetos de Engenharia</t>
  </si>
  <si>
    <t>Projeto Básico para Ampliação e Adequação da ETE de Escada.</t>
  </si>
  <si>
    <t>Implantação do Sistema de Gestão da Qualidade do Laboratório Central para certificação NBR ISO 17025.</t>
  </si>
  <si>
    <t>Planos Regionais de Água e Esgoto nas bacias dos Rios Ipojuca e Capibaribe</t>
  </si>
  <si>
    <t>Modelagem da Operação dos Sistemas Integrados de Produção de Água</t>
  </si>
  <si>
    <t>Projeto da Adutora do Serro Azul</t>
  </si>
  <si>
    <t>Elaboração de Projeto Executivo para construção do Laboratório do CPRH (Exigência para a  Acreditação)</t>
  </si>
  <si>
    <t>Execução do Plano de Comunicação para os usuários da bacia do rio Ipojuca (BRI) - PSA - Integração com as ações do comitê de imagens da COMPESA. (endomarketing)</t>
  </si>
  <si>
    <t>Supervisão das Obras de Serro Azul</t>
  </si>
  <si>
    <t>Apoio Técnico das Obras (ATO) de Serro Azul</t>
  </si>
  <si>
    <t>Melhoria dos resultados da COMPESA por meio do aumento da receita e da adimplência e aprimorar o processo de definição e desdobramento de metas.</t>
  </si>
  <si>
    <t>Sistema de Controle Interno da SDEC - Recursos GovPE</t>
  </si>
  <si>
    <t>Implementação de Planos e Programas Ambientais da adutora de Serro Azul</t>
  </si>
  <si>
    <t>Estudo de Viabilidade Econômica Financeira para Fornecimento de Água e de Esgotamento Sanitário para Municípios da Mata Sul de PE.</t>
  </si>
  <si>
    <t>Avaliação Final do Programa PSA IPOJUCA</t>
  </si>
  <si>
    <t>Consultoria Especializada para Modernização do GSAN</t>
  </si>
  <si>
    <t xml:space="preserve">Consultoria individual em apoio à UGP - Coordenador Executivo </t>
  </si>
  <si>
    <t>Consultoria individual em apoio à UGP - Assessor Especial de Coordenação</t>
  </si>
  <si>
    <t>Consultoria individual em apoio à UGP - Assessor APAC</t>
  </si>
  <si>
    <t>Consultoria individual em apoio à UGP - Assessor Jurídico</t>
  </si>
  <si>
    <t>Consultoria individual em apoio à UGP - Assessor Administrativo/Financeiro</t>
  </si>
  <si>
    <t>Consultoria individual em apoio à UGP - Assessor Técnico</t>
  </si>
  <si>
    <t>Consultoria individual em apoio à UGP - Orçamentista</t>
  </si>
  <si>
    <t xml:space="preserve">Consultoria Individual em apoio ao EGP - Escritório de Gerenciamento de Projetos </t>
  </si>
  <si>
    <t>Consultoria Individual em apoio a UGP - Assessor Técnico para Elaboração de estudo de alternativas para tratamento e disposição final dos lodos gerados nos SES das sedes Municipais de Sanharó, Gravatá, Tacaimbó e Caruaru</t>
  </si>
  <si>
    <t>Consultoria Individual em apoio a UGP - Avaliação intermediária do Programa</t>
  </si>
  <si>
    <t>Consultores Individuais diversos</t>
  </si>
  <si>
    <t>Consultoria Individual em apoio a UGP - Assessor Técnico para elaboração de estudo técnico da alternativa escolhida para tratamento e disposição final dos lodos gerados nos SES das sedes Municipais de Sanharó, Gravatá, Tacaimbo e Caruaru</t>
  </si>
  <si>
    <t>Treinamento e Capacitação de Integrantes do Programa PSA IPOJUCA</t>
  </si>
  <si>
    <t>Estruturação das Unidades Regionais da CPRH - Realização das Oficinas Ambientais e Capacitação da Equipe Técnica.</t>
  </si>
  <si>
    <t>Capacitação da equipe do laboratório da CPRH. (Cursos CETESB) - 8 Cursos</t>
  </si>
  <si>
    <t>Controle tecnológico das obras de Sanharó</t>
  </si>
  <si>
    <t>Controle tecnológico das obras de Escada 1ª Etapa</t>
  </si>
  <si>
    <t>Controle Tecnológico das obras de Belo Jardim</t>
  </si>
  <si>
    <t>Controle Tecnológico das obras de Caruaru</t>
  </si>
  <si>
    <t>Controle Tecnológico das obras de Bezerros</t>
  </si>
  <si>
    <t>PERC (Projetos Executivos de Ramais Condominiais) para as Obras do SES - Caruaru</t>
  </si>
  <si>
    <t>2.2.3.4 / 2.2.6.6</t>
  </si>
  <si>
    <t xml:space="preserve">Aquisição de bens e equipamentos para as Unidades Regionais da CPRH (UIGA´s) - Lote Complementar </t>
  </si>
  <si>
    <t>Aquisição de materiais complementares e eqiupamentos para o SES Tacaimbó- Sistema de Supervisão da ETE do SES Tacaimbó e automação da EE</t>
  </si>
  <si>
    <t>Elaboração de diagnóstico, RTP,  projeto básico e estudos complementares para implantação do sistema de esgotamento sanitário da sede municipal de Belo Jardim</t>
  </si>
  <si>
    <t>Elaboração de diagnóstico, RTP,  projeto básico e estudos complementares para implantação do sistema de esgotamento sanitário da sede municipal de Bezerros</t>
  </si>
  <si>
    <t>Elaboração de diagnóstico, RTP,  projeto básico e estudos complementares para implantação do sistema de esgotamento sanitário da sede municipal de Caruaru</t>
  </si>
  <si>
    <t>PERC (Projetos Executivos de Ramais Condominiais) para as Obras do SES - Caruaru (Recursos BID)</t>
  </si>
  <si>
    <t>Aquisição de equipamentos tipo Eletrocentros para Adutora de Serro Azul</t>
  </si>
  <si>
    <t>Aquisição de Conjunto de Motobombas para Adutora de Serro Azul</t>
  </si>
  <si>
    <t>Aquisição de Registros, Válvulas de controle de vazão e pressão, Ventosas para Adutora de Serro Azul</t>
  </si>
  <si>
    <t>Aquisição e Montagem de Reservatórios Metálicos para Adutora de Serro Azul</t>
  </si>
  <si>
    <t>Aquisição de Reservatórios Hidropneumáticos antigolpe de Aríate em Aço carbono para Adutora de Serro Azul</t>
  </si>
  <si>
    <t>Sistema de Gestão Ambiental da Compesa (SGA)</t>
  </si>
  <si>
    <t>2.53</t>
  </si>
  <si>
    <t>Aquisição de Bens de uso administrativo para nova sede da COMPESA - Controle de Acesso a pessoas e veículos na nova sede da COMPESA</t>
  </si>
  <si>
    <t>2.1.10.7</t>
  </si>
  <si>
    <t>Inserção de ação no Programa</t>
  </si>
  <si>
    <t>Inserção de ação no PA.</t>
  </si>
  <si>
    <t>FOLHA DE COMENTÁRIOS 8º PA</t>
  </si>
  <si>
    <t>Licitação Pública Internacional (LPI)</t>
  </si>
  <si>
    <t>Controle Tecnológico das obras de Gravatá e Tacaimbó</t>
  </si>
  <si>
    <t>2.2.3.5 / 2.2.6.7</t>
  </si>
  <si>
    <t>3.21</t>
  </si>
  <si>
    <t>Desmembramento da Ação 3.8
Alteração no método de contratação.</t>
  </si>
  <si>
    <t>Inexigibilidade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</si>
</sst>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[$-416]mmmm\-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 tint="0.24994659260841701"/>
      <name val="Calibri Light"/>
      <family val="2"/>
      <scheme val="major"/>
    </font>
    <font>
      <sz val="9"/>
      <color theme="1" tint="0.24994659260841701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sz val="11"/>
      <color rgb="FFFFFFFF"/>
      <name val="Times New Roman"/>
      <family val="1"/>
      <charset val="1"/>
    </font>
    <font>
      <b/>
      <sz val="11"/>
      <color rgb="FF000000"/>
      <name val="Arial"/>
      <family val="2"/>
    </font>
    <font>
      <sz val="11"/>
      <color rgb="FFFFFFFF"/>
      <name val="Arial"/>
      <family val="2"/>
    </font>
    <font>
      <b/>
      <sz val="9"/>
      <name val="Arial"/>
      <family val="2"/>
    </font>
    <font>
      <b/>
      <sz val="9"/>
      <color theme="1" tint="0.2499465926084170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3366FF"/>
        <bgColor rgb="FF4F81BD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Protection="0">
      <alignment vertical="center"/>
    </xf>
    <xf numFmtId="0" fontId="6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89">
    <xf numFmtId="0" fontId="0" fillId="0" borderId="0" xfId="0"/>
    <xf numFmtId="0" fontId="3" fillId="0" borderId="1" xfId="3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/>
    </xf>
    <xf numFmtId="0" fontId="5" fillId="0" borderId="2" xfId="3" applyFont="1" applyFill="1" applyBorder="1" applyAlignment="1" applyProtection="1">
      <alignment horizontal="left" vertical="center" wrapText="1"/>
    </xf>
    <xf numFmtId="0" fontId="5" fillId="0" borderId="2" xfId="3" applyFont="1" applyFill="1" applyBorder="1" applyAlignment="1" applyProtection="1">
      <alignment horizontal="center" vertical="center" wrapText="1"/>
    </xf>
    <xf numFmtId="164" fontId="5" fillId="0" borderId="2" xfId="1" applyFont="1" applyFill="1" applyBorder="1" applyAlignment="1" applyProtection="1">
      <alignment horizontal="center" vertical="center" wrapText="1"/>
    </xf>
    <xf numFmtId="9" fontId="5" fillId="0" borderId="2" xfId="2" applyFont="1" applyFill="1" applyBorder="1" applyAlignment="1" applyProtection="1">
      <alignment horizontal="center" vertical="center" wrapText="1"/>
    </xf>
    <xf numFmtId="0" fontId="5" fillId="0" borderId="2" xfId="3" applyFont="1" applyFill="1" applyBorder="1" applyAlignment="1" applyProtection="1">
      <alignment horizontal="center" vertical="center"/>
    </xf>
    <xf numFmtId="165" fontId="5" fillId="0" borderId="2" xfId="3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5" fillId="0" borderId="3" xfId="3" applyFont="1" applyFill="1" applyBorder="1" applyAlignment="1" applyProtection="1">
      <alignment horizontal="center" vertical="center" wrapText="1"/>
    </xf>
    <xf numFmtId="0" fontId="5" fillId="0" borderId="0" xfId="3" applyFont="1" applyFill="1" applyBorder="1" applyAlignment="1" applyProtection="1">
      <alignment horizontal="left" vertical="center" wrapText="1"/>
    </xf>
    <xf numFmtId="0" fontId="5" fillId="0" borderId="0" xfId="3" applyFont="1" applyFill="1" applyBorder="1" applyAlignment="1" applyProtection="1">
      <alignment horizontal="center" vertical="center" wrapText="1"/>
    </xf>
    <xf numFmtId="164" fontId="5" fillId="0" borderId="0" xfId="1" applyFont="1" applyFill="1" applyBorder="1" applyAlignment="1" applyProtection="1">
      <alignment horizontal="center" vertical="center" wrapText="1"/>
    </xf>
    <xf numFmtId="0" fontId="5" fillId="0" borderId="0" xfId="3" applyFont="1" applyFill="1" applyBorder="1" applyAlignment="1" applyProtection="1">
      <alignment horizontal="center" vertical="center"/>
    </xf>
    <xf numFmtId="165" fontId="5" fillId="0" borderId="0" xfId="3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/>
    </xf>
    <xf numFmtId="0" fontId="6" fillId="0" borderId="0" xfId="4"/>
    <xf numFmtId="0" fontId="9" fillId="2" borderId="8" xfId="4" applyFont="1" applyFill="1" applyBorder="1" applyAlignment="1">
      <alignment vertical="center"/>
    </xf>
    <xf numFmtId="0" fontId="9" fillId="2" borderId="5" xfId="4" applyFont="1" applyFill="1" applyBorder="1" applyAlignment="1">
      <alignment vertical="center"/>
    </xf>
    <xf numFmtId="0" fontId="9" fillId="2" borderId="7" xfId="4" applyFont="1" applyFill="1" applyBorder="1" applyAlignment="1">
      <alignment vertical="center" wrapText="1"/>
    </xf>
    <xf numFmtId="0" fontId="4" fillId="0" borderId="0" xfId="0" applyFont="1"/>
    <xf numFmtId="0" fontId="3" fillId="4" borderId="1" xfId="3" applyFont="1" applyFill="1" applyBorder="1" applyAlignment="1" applyProtection="1">
      <alignment horizontal="center" vertical="center" wrapText="1"/>
    </xf>
    <xf numFmtId="164" fontId="11" fillId="0" borderId="14" xfId="3" applyNumberFormat="1" applyFont="1" applyFill="1" applyBorder="1" applyAlignment="1" applyProtection="1">
      <alignment horizontal="center" vertical="center" wrapText="1"/>
    </xf>
    <xf numFmtId="164" fontId="5" fillId="0" borderId="14" xfId="1" applyFont="1" applyFill="1" applyBorder="1" applyAlignment="1" applyProtection="1">
      <alignment horizontal="center" vertical="center" wrapText="1"/>
    </xf>
    <xf numFmtId="0" fontId="3" fillId="4" borderId="1" xfId="3" applyFont="1" applyFill="1" applyBorder="1" applyAlignment="1" applyProtection="1">
      <alignment horizontal="left" vertical="center" wrapText="1"/>
    </xf>
    <xf numFmtId="0" fontId="3" fillId="0" borderId="15" xfId="3" applyFont="1" applyFill="1" applyBorder="1" applyAlignment="1" applyProtection="1">
      <alignment horizontal="center" vertical="center" wrapText="1"/>
    </xf>
    <xf numFmtId="164" fontId="11" fillId="0" borderId="0" xfId="3" applyNumberFormat="1" applyFont="1" applyFill="1" applyBorder="1" applyAlignment="1" applyProtection="1">
      <alignment horizontal="center" vertical="center" wrapText="1"/>
    </xf>
    <xf numFmtId="164" fontId="3" fillId="4" borderId="1" xfId="1" applyFont="1" applyFill="1" applyBorder="1" applyAlignment="1" applyProtection="1">
      <alignment horizontal="center" vertical="center" wrapText="1"/>
    </xf>
    <xf numFmtId="9" fontId="3" fillId="4" borderId="1" xfId="2" applyFont="1" applyFill="1" applyBorder="1" applyAlignment="1" applyProtection="1">
      <alignment horizontal="center" vertical="center" wrapText="1"/>
    </xf>
    <xf numFmtId="0" fontId="13" fillId="5" borderId="23" xfId="0" applyFont="1" applyFill="1" applyBorder="1" applyAlignment="1">
      <alignment horizontal="left" vertical="center"/>
    </xf>
    <xf numFmtId="0" fontId="13" fillId="5" borderId="18" xfId="0" applyFont="1" applyFill="1" applyBorder="1" applyAlignment="1">
      <alignment horizontal="left" vertical="center"/>
    </xf>
    <xf numFmtId="164" fontId="5" fillId="0" borderId="2" xfId="3" applyNumberFormat="1" applyFont="1" applyFill="1" applyBorder="1" applyAlignment="1" applyProtection="1">
      <alignment horizontal="right" vertical="center" wrapText="1"/>
    </xf>
    <xf numFmtId="0" fontId="5" fillId="5" borderId="2" xfId="3" applyFont="1" applyFill="1" applyBorder="1" applyAlignment="1" applyProtection="1">
      <alignment horizontal="left" vertical="center" wrapText="1"/>
    </xf>
    <xf numFmtId="10" fontId="5" fillId="0" borderId="0" xfId="2" applyNumberFormat="1" applyFont="1" applyFill="1" applyBorder="1" applyAlignment="1" applyProtection="1">
      <alignment horizontal="center" vertical="center" wrapText="1"/>
    </xf>
    <xf numFmtId="0" fontId="13" fillId="5" borderId="23" xfId="0" applyFont="1" applyFill="1" applyBorder="1" applyAlignment="1">
      <alignment horizontal="left" vertical="center"/>
    </xf>
    <xf numFmtId="0" fontId="3" fillId="0" borderId="11" xfId="3" applyFont="1" applyFill="1" applyBorder="1" applyAlignment="1" applyProtection="1">
      <alignment horizontal="left" vertical="center" wrapText="1"/>
    </xf>
    <xf numFmtId="0" fontId="3" fillId="0" borderId="12" xfId="3" applyFont="1" applyFill="1" applyBorder="1" applyAlignment="1" applyProtection="1">
      <alignment horizontal="left" vertical="center" wrapText="1"/>
    </xf>
    <xf numFmtId="0" fontId="3" fillId="0" borderId="13" xfId="3" applyFont="1" applyFill="1" applyBorder="1" applyAlignment="1" applyProtection="1">
      <alignment horizontal="left" vertical="center" wrapText="1"/>
    </xf>
    <xf numFmtId="0" fontId="13" fillId="5" borderId="19" xfId="0" applyFont="1" applyFill="1" applyBorder="1" applyAlignment="1">
      <alignment horizontal="left" vertical="center"/>
    </xf>
    <xf numFmtId="0" fontId="13" fillId="5" borderId="20" xfId="0" applyFont="1" applyFill="1" applyBorder="1" applyAlignment="1">
      <alignment horizontal="left" vertical="center"/>
    </xf>
    <xf numFmtId="0" fontId="13" fillId="5" borderId="21" xfId="0" applyFont="1" applyFill="1" applyBorder="1" applyAlignment="1">
      <alignment horizontal="left" vertical="center"/>
    </xf>
    <xf numFmtId="0" fontId="0" fillId="5" borderId="19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5" borderId="22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13" fillId="5" borderId="22" xfId="0" applyFont="1" applyFill="1" applyBorder="1" applyAlignment="1">
      <alignment horizontal="left"/>
    </xf>
    <xf numFmtId="0" fontId="13" fillId="5" borderId="0" xfId="0" applyFont="1" applyFill="1" applyBorder="1" applyAlignment="1">
      <alignment horizontal="left"/>
    </xf>
    <xf numFmtId="0" fontId="13" fillId="5" borderId="23" xfId="0" applyFont="1" applyFill="1" applyBorder="1" applyAlignment="1">
      <alignment horizontal="left"/>
    </xf>
    <xf numFmtId="0" fontId="14" fillId="5" borderId="22" xfId="0" applyFont="1" applyFill="1" applyBorder="1" applyAlignment="1">
      <alignment horizontal="center" vertical="center"/>
    </xf>
    <xf numFmtId="0" fontId="14" fillId="5" borderId="0" xfId="0" applyFont="1" applyFill="1" applyBorder="1" applyAlignment="1">
      <alignment horizontal="center" vertical="center"/>
    </xf>
    <xf numFmtId="0" fontId="14" fillId="5" borderId="16" xfId="0" applyFont="1" applyFill="1" applyBorder="1" applyAlignment="1">
      <alignment horizontal="center" vertical="center"/>
    </xf>
    <xf numFmtId="0" fontId="14" fillId="5" borderId="17" xfId="0" applyFont="1" applyFill="1" applyBorder="1" applyAlignment="1">
      <alignment horizontal="center" vertical="center"/>
    </xf>
    <xf numFmtId="0" fontId="3" fillId="0" borderId="16" xfId="3" applyFont="1" applyFill="1" applyBorder="1" applyAlignment="1" applyProtection="1">
      <alignment horizontal="left" vertical="center" wrapText="1"/>
    </xf>
    <xf numFmtId="0" fontId="3" fillId="0" borderId="17" xfId="3" applyFont="1" applyFill="1" applyBorder="1" applyAlignment="1" applyProtection="1">
      <alignment horizontal="left" vertical="center" wrapText="1"/>
    </xf>
    <xf numFmtId="0" fontId="3" fillId="0" borderId="18" xfId="3" applyFont="1" applyFill="1" applyBorder="1" applyAlignment="1" applyProtection="1">
      <alignment horizontal="left" vertical="center" wrapText="1"/>
    </xf>
    <xf numFmtId="0" fontId="11" fillId="0" borderId="14" xfId="3" applyFont="1" applyFill="1" applyBorder="1" applyAlignment="1" applyProtection="1">
      <alignment horizontal="center" vertical="center" wrapText="1"/>
    </xf>
    <xf numFmtId="0" fontId="12" fillId="0" borderId="11" xfId="3" applyFont="1" applyFill="1" applyBorder="1" applyAlignment="1" applyProtection="1">
      <alignment horizontal="center" vertical="center" wrapText="1"/>
    </xf>
    <xf numFmtId="0" fontId="12" fillId="0" borderId="12" xfId="3" applyFont="1" applyFill="1" applyBorder="1" applyAlignment="1" applyProtection="1">
      <alignment horizontal="center" vertical="center" wrapText="1"/>
    </xf>
    <xf numFmtId="0" fontId="12" fillId="0" borderId="13" xfId="3" applyFont="1" applyFill="1" applyBorder="1" applyAlignment="1" applyProtection="1">
      <alignment horizontal="center" vertical="center" wrapText="1"/>
    </xf>
    <xf numFmtId="0" fontId="3" fillId="0" borderId="19" xfId="3" applyFont="1" applyFill="1" applyBorder="1" applyAlignment="1" applyProtection="1">
      <alignment horizontal="center" vertical="center" wrapText="1"/>
    </xf>
    <xf numFmtId="0" fontId="3" fillId="0" borderId="20" xfId="3" applyFont="1" applyFill="1" applyBorder="1" applyAlignment="1" applyProtection="1">
      <alignment horizontal="center" vertical="center" wrapText="1"/>
    </xf>
    <xf numFmtId="0" fontId="3" fillId="0" borderId="21" xfId="3" applyFont="1" applyFill="1" applyBorder="1" applyAlignment="1" applyProtection="1">
      <alignment horizontal="center" vertical="center" wrapText="1"/>
    </xf>
    <xf numFmtId="0" fontId="3" fillId="0" borderId="16" xfId="3" applyFont="1" applyFill="1" applyBorder="1" applyAlignment="1" applyProtection="1">
      <alignment horizontal="center" vertical="center" wrapText="1"/>
    </xf>
    <xf numFmtId="0" fontId="3" fillId="0" borderId="17" xfId="3" applyFont="1" applyFill="1" applyBorder="1" applyAlignment="1" applyProtection="1">
      <alignment horizontal="center" vertical="center" wrapText="1"/>
    </xf>
    <xf numFmtId="0" fontId="3" fillId="0" borderId="18" xfId="3" applyFont="1" applyFill="1" applyBorder="1" applyAlignment="1" applyProtection="1">
      <alignment horizontal="center" vertical="center" wrapText="1"/>
    </xf>
    <xf numFmtId="0" fontId="3" fillId="0" borderId="11" xfId="3" applyFont="1" applyFill="1" applyBorder="1" applyAlignment="1" applyProtection="1">
      <alignment horizontal="center" vertical="center" wrapText="1"/>
    </xf>
    <xf numFmtId="0" fontId="3" fillId="0" borderId="12" xfId="3" applyFont="1" applyFill="1" applyBorder="1" applyAlignment="1" applyProtection="1">
      <alignment horizontal="center" vertical="center" wrapText="1"/>
    </xf>
    <xf numFmtId="0" fontId="3" fillId="0" borderId="13" xfId="3" applyFont="1" applyFill="1" applyBorder="1" applyAlignment="1" applyProtection="1">
      <alignment horizontal="center" vertical="center" wrapText="1"/>
    </xf>
    <xf numFmtId="0" fontId="10" fillId="3" borderId="8" xfId="4" applyFont="1" applyFill="1" applyBorder="1" applyAlignment="1">
      <alignment horizontal="center" vertical="center" wrapText="1"/>
    </xf>
    <xf numFmtId="0" fontId="9" fillId="2" borderId="8" xfId="4" applyFont="1" applyFill="1" applyBorder="1" applyAlignment="1">
      <alignment horizontal="left" vertical="center"/>
    </xf>
    <xf numFmtId="0" fontId="10" fillId="3" borderId="9" xfId="4" applyFont="1" applyFill="1" applyBorder="1" applyAlignment="1">
      <alignment horizontal="center" vertical="center" wrapText="1"/>
    </xf>
    <xf numFmtId="0" fontId="10" fillId="3" borderId="10" xfId="4" applyFont="1" applyFill="1" applyBorder="1" applyAlignment="1">
      <alignment horizontal="center" vertical="center" wrapText="1"/>
    </xf>
    <xf numFmtId="0" fontId="9" fillId="2" borderId="5" xfId="4" applyFont="1" applyFill="1" applyBorder="1" applyAlignment="1">
      <alignment horizontal="left" vertical="center"/>
    </xf>
    <xf numFmtId="0" fontId="9" fillId="2" borderId="6" xfId="4" applyFont="1" applyFill="1" applyBorder="1" applyAlignment="1">
      <alignment horizontal="left" vertical="center"/>
    </xf>
    <xf numFmtId="0" fontId="9" fillId="2" borderId="7" xfId="4" applyFont="1" applyFill="1" applyBorder="1" applyAlignment="1">
      <alignment horizontal="left" vertical="center"/>
    </xf>
    <xf numFmtId="0" fontId="7" fillId="0" borderId="0" xfId="4" applyFont="1" applyAlignment="1">
      <alignment horizontal="center" vertical="center"/>
    </xf>
    <xf numFmtId="0" fontId="7" fillId="0" borderId="4" xfId="4" applyFont="1" applyBorder="1" applyAlignment="1">
      <alignment horizontal="center" vertical="center"/>
    </xf>
    <xf numFmtId="0" fontId="7" fillId="2" borderId="5" xfId="4" applyFont="1" applyFill="1" applyBorder="1"/>
    <xf numFmtId="0" fontId="7" fillId="2" borderId="6" xfId="4" applyFont="1" applyFill="1" applyBorder="1"/>
    <xf numFmtId="0" fontId="7" fillId="2" borderId="7" xfId="4" applyFont="1" applyFill="1" applyBorder="1"/>
    <xf numFmtId="0" fontId="8" fillId="3" borderId="8" xfId="4" applyFont="1" applyFill="1" applyBorder="1" applyAlignment="1">
      <alignment horizontal="center" vertical="center" wrapText="1"/>
    </xf>
    <xf numFmtId="164" fontId="5" fillId="5" borderId="2" xfId="1" applyFont="1" applyFill="1" applyBorder="1" applyAlignment="1" applyProtection="1">
      <alignment horizontal="center" vertical="center" wrapText="1"/>
    </xf>
    <xf numFmtId="164" fontId="5" fillId="5" borderId="2" xfId="3" applyNumberFormat="1" applyFont="1" applyFill="1" applyBorder="1" applyAlignment="1" applyProtection="1">
      <alignment horizontal="right" vertical="center" wrapText="1"/>
    </xf>
  </cellXfs>
  <cellStyles count="9">
    <cellStyle name="Normal" xfId="0" builtinId="0"/>
    <cellStyle name="Normal 2" xfId="3" xr:uid="{00000000-0005-0000-0000-000001000000}"/>
    <cellStyle name="Normal 5" xfId="4" xr:uid="{00000000-0005-0000-0000-000002000000}"/>
    <cellStyle name="Normal 6" xfId="5" xr:uid="{00000000-0005-0000-0000-000003000000}"/>
    <cellStyle name="Porcentagem" xfId="2" builtinId="5"/>
    <cellStyle name="Porcentagem 4" xfId="6" xr:uid="{00000000-0005-0000-0000-000005000000}"/>
    <cellStyle name="Vírgula" xfId="1" builtinId="3"/>
    <cellStyle name="Vírgula 2" xfId="8" xr:uid="{00000000-0005-0000-0000-000007000000}"/>
    <cellStyle name="Vírgula 4" xfId="7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556260</xdr:colOff>
      <xdr:row>0</xdr:row>
      <xdr:rowOff>160020</xdr:rowOff>
    </xdr:from>
    <xdr:to>
      <xdr:col>5</xdr:col>
      <xdr:colOff>281940</xdr:colOff>
      <xdr:row>5</xdr:row>
      <xdr:rowOff>175260</xdr:rowOff>
    </xdr:to>
    <xdr:pic>
      <xdr:nvPicPr>
        <xdr:cNvPr id="2" name="Picture 1" descr="PNGTES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700" t="-10670" r="-6700" b="-10670"/>
        <a:stretch>
          <a:fillRect/>
        </a:stretch>
      </xdr:blipFill>
      <xdr:spPr bwMode="auto">
        <a:xfrm>
          <a:off x="8223885" y="160020"/>
          <a:ext cx="2154555" cy="967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114300</xdr:colOff>
      <xdr:row>1</xdr:row>
      <xdr:rowOff>38100</xdr:rowOff>
    </xdr:from>
    <xdr:to>
      <xdr:col>9</xdr:col>
      <xdr:colOff>845820</xdr:colOff>
      <xdr:row>6</xdr:row>
      <xdr:rowOff>53340</xdr:rowOff>
    </xdr:to>
    <xdr:pic>
      <xdr:nvPicPr>
        <xdr:cNvPr id="3" name="Picture 2" descr="PNGTES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072" t="4645" r="-3072" b="4645"/>
        <a:stretch>
          <a:fillRect/>
        </a:stretch>
      </xdr:blipFill>
      <xdr:spPr bwMode="auto">
        <a:xfrm>
          <a:off x="13039725" y="228600"/>
          <a:ext cx="1836420" cy="967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3019019</xdr:colOff>
      <xdr:row>0</xdr:row>
      <xdr:rowOff>131445</xdr:rowOff>
    </xdr:from>
    <xdr:to>
      <xdr:col>2</xdr:col>
      <xdr:colOff>5599201</xdr:colOff>
      <xdr:row>7</xdr:row>
      <xdr:rowOff>85725</xdr:rowOff>
    </xdr:to>
    <xdr:pic>
      <xdr:nvPicPr>
        <xdr:cNvPr id="4" name="Picture 3" descr="PNGTEST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06546" r="-2" b="-3871"/>
        <a:stretch>
          <a:fillRect/>
        </a:stretch>
      </xdr:blipFill>
      <xdr:spPr bwMode="auto">
        <a:xfrm>
          <a:off x="4142969" y="131445"/>
          <a:ext cx="2580182" cy="1287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937260</xdr:colOff>
      <xdr:row>1</xdr:row>
      <xdr:rowOff>121920</xdr:rowOff>
    </xdr:from>
    <xdr:to>
      <xdr:col>13</xdr:col>
      <xdr:colOff>505181</xdr:colOff>
      <xdr:row>6</xdr:row>
      <xdr:rowOff>122140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10710" y="312420"/>
          <a:ext cx="1730096" cy="762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1363980</xdr:colOff>
      <xdr:row>1</xdr:row>
      <xdr:rowOff>83820</xdr:rowOff>
    </xdr:from>
    <xdr:to>
      <xdr:col>16</xdr:col>
      <xdr:colOff>843709</xdr:colOff>
      <xdr:row>7</xdr:row>
      <xdr:rowOff>59737</xdr:rowOff>
    </xdr:to>
    <xdr:pic>
      <xdr:nvPicPr>
        <xdr:cNvPr id="6" name="Imagem 5" descr="Apac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clrChange>
            <a:clrFrom>
              <a:srgbClr val="FFFFFE"/>
            </a:clrFrom>
            <a:clrTo>
              <a:srgbClr val="FFFFFE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756880" y="274320"/>
          <a:ext cx="2156254" cy="890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556260</xdr:colOff>
      <xdr:row>0</xdr:row>
      <xdr:rowOff>160020</xdr:rowOff>
    </xdr:from>
    <xdr:to>
      <xdr:col>5</xdr:col>
      <xdr:colOff>281940</xdr:colOff>
      <xdr:row>5</xdr:row>
      <xdr:rowOff>175260</xdr:rowOff>
    </xdr:to>
    <xdr:pic>
      <xdr:nvPicPr>
        <xdr:cNvPr id="2" name="Picture 1" descr="PNGTEST">
          <a:extLst>
            <a:ext uri="{FF2B5EF4-FFF2-40B4-BE49-F238E27FC236}">
              <a16:creationId xmlns:a16="http://schemas.microsoft.com/office/drawing/2014/main" id="{6C5462E5-DE29-4B5D-BA62-3CC948AF9C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700" t="-10670" r="-6700" b="-10670"/>
        <a:stretch>
          <a:fillRect/>
        </a:stretch>
      </xdr:blipFill>
      <xdr:spPr bwMode="auto">
        <a:xfrm>
          <a:off x="8223885" y="160020"/>
          <a:ext cx="1945005" cy="967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114300</xdr:colOff>
      <xdr:row>1</xdr:row>
      <xdr:rowOff>38100</xdr:rowOff>
    </xdr:from>
    <xdr:to>
      <xdr:col>9</xdr:col>
      <xdr:colOff>845820</xdr:colOff>
      <xdr:row>6</xdr:row>
      <xdr:rowOff>53340</xdr:rowOff>
    </xdr:to>
    <xdr:pic>
      <xdr:nvPicPr>
        <xdr:cNvPr id="3" name="Picture 2" descr="PNGTEST">
          <a:extLst>
            <a:ext uri="{FF2B5EF4-FFF2-40B4-BE49-F238E27FC236}">
              <a16:creationId xmlns:a16="http://schemas.microsoft.com/office/drawing/2014/main" id="{C3727DA8-C9DA-4219-9669-98937DAAFD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072" t="4645" r="-3072" b="4645"/>
        <a:stretch>
          <a:fillRect/>
        </a:stretch>
      </xdr:blipFill>
      <xdr:spPr bwMode="auto">
        <a:xfrm>
          <a:off x="12830175" y="228600"/>
          <a:ext cx="1836420" cy="967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3019019</xdr:colOff>
      <xdr:row>0</xdr:row>
      <xdr:rowOff>131445</xdr:rowOff>
    </xdr:from>
    <xdr:to>
      <xdr:col>2</xdr:col>
      <xdr:colOff>5599201</xdr:colOff>
      <xdr:row>7</xdr:row>
      <xdr:rowOff>85725</xdr:rowOff>
    </xdr:to>
    <xdr:pic>
      <xdr:nvPicPr>
        <xdr:cNvPr id="4" name="Picture 3" descr="PNGTEST">
          <a:extLst>
            <a:ext uri="{FF2B5EF4-FFF2-40B4-BE49-F238E27FC236}">
              <a16:creationId xmlns:a16="http://schemas.microsoft.com/office/drawing/2014/main" id="{A52A9D56-0436-44BD-9E64-5A5CD0E2D3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06546" r="-2" b="-3871"/>
        <a:stretch>
          <a:fillRect/>
        </a:stretch>
      </xdr:blipFill>
      <xdr:spPr bwMode="auto">
        <a:xfrm>
          <a:off x="4142969" y="131445"/>
          <a:ext cx="2580182" cy="1287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937260</xdr:colOff>
      <xdr:row>1</xdr:row>
      <xdr:rowOff>121920</xdr:rowOff>
    </xdr:from>
    <xdr:to>
      <xdr:col>13</xdr:col>
      <xdr:colOff>505181</xdr:colOff>
      <xdr:row>6</xdr:row>
      <xdr:rowOff>122140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4EE1104D-14B4-4F67-A3DA-1E18DF007E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01160" y="312420"/>
          <a:ext cx="1730096" cy="952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1363980</xdr:colOff>
      <xdr:row>1</xdr:row>
      <xdr:rowOff>83820</xdr:rowOff>
    </xdr:from>
    <xdr:to>
      <xdr:col>16</xdr:col>
      <xdr:colOff>843709</xdr:colOff>
      <xdr:row>7</xdr:row>
      <xdr:rowOff>59737</xdr:rowOff>
    </xdr:to>
    <xdr:pic>
      <xdr:nvPicPr>
        <xdr:cNvPr id="6" name="Imagem 5" descr="Apac.jpg">
          <a:extLst>
            <a:ext uri="{FF2B5EF4-FFF2-40B4-BE49-F238E27FC236}">
              <a16:creationId xmlns:a16="http://schemas.microsoft.com/office/drawing/2014/main" id="{A96897BC-1962-49EF-8666-C4ACD6AD52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clrChange>
            <a:clrFrom>
              <a:srgbClr val="FFFFFE"/>
            </a:clrFrom>
            <a:clrTo>
              <a:srgbClr val="FFFFFE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47330" y="274320"/>
          <a:ext cx="2156254" cy="1118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12"/>
  <sheetViews>
    <sheetView tabSelected="1" view="pageBreakPreview" zoomScale="90" zoomScaleNormal="100" zoomScaleSheetLayoutView="90" workbookViewId="0">
      <selection activeCell="C5" sqref="C5"/>
    </sheetView>
  </sheetViews>
  <sheetFormatPr defaultColWidth="8.88671875" defaultRowHeight="12" x14ac:dyDescent="0.25"/>
  <cols>
    <col min="1" max="1" width="5.6640625" style="9" customWidth="1"/>
    <col min="2" max="2" width="11.109375" style="9" customWidth="1"/>
    <col min="3" max="3" width="98.109375" style="9" customWidth="1"/>
    <col min="4" max="4" width="13.5546875" style="9" customWidth="1"/>
    <col min="5" max="5" width="19.6640625" style="16" customWidth="1"/>
    <col min="6" max="6" width="11.6640625" style="9" customWidth="1"/>
    <col min="7" max="7" width="14" style="9" customWidth="1"/>
    <col min="8" max="8" width="16.6640625" style="2" customWidth="1"/>
    <col min="9" max="10" width="16.5546875" style="2" customWidth="1"/>
    <col min="11" max="11" width="15.5546875" style="9" customWidth="1"/>
    <col min="12" max="12" width="16.5546875" style="9" customWidth="1"/>
    <col min="13" max="14" width="15.88671875" style="9" customWidth="1"/>
    <col min="15" max="15" width="21.6640625" style="9" customWidth="1"/>
    <col min="16" max="16" width="18.44140625" style="9" customWidth="1"/>
    <col min="17" max="17" width="19.6640625" style="9" customWidth="1"/>
    <col min="18" max="16384" width="8.88671875" style="9"/>
  </cols>
  <sheetData>
    <row r="1" spans="1:17" customFormat="1" ht="14.4" x14ac:dyDescent="0.3">
      <c r="A1" s="39" t="s">
        <v>581</v>
      </c>
      <c r="B1" s="40"/>
      <c r="C1" s="41"/>
      <c r="D1" s="42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4"/>
    </row>
    <row r="2" spans="1:17" customFormat="1" ht="14.4" x14ac:dyDescent="0.3">
      <c r="A2" s="51" t="s">
        <v>582</v>
      </c>
      <c r="B2" s="52"/>
      <c r="C2" s="53"/>
      <c r="D2" s="45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7"/>
    </row>
    <row r="3" spans="1:17" customFormat="1" ht="14.4" x14ac:dyDescent="0.3">
      <c r="A3" s="51" t="s">
        <v>583</v>
      </c>
      <c r="B3" s="52"/>
      <c r="C3" s="53"/>
      <c r="D3" s="45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7"/>
    </row>
    <row r="4" spans="1:17" customFormat="1" ht="14.4" x14ac:dyDescent="0.3">
      <c r="A4" s="51" t="s">
        <v>588</v>
      </c>
      <c r="B4" s="52"/>
      <c r="C4" s="53"/>
      <c r="D4" s="45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7"/>
    </row>
    <row r="5" spans="1:17" customFormat="1" ht="14.4" x14ac:dyDescent="0.3">
      <c r="A5" s="54"/>
      <c r="B5" s="55"/>
      <c r="C5" s="30" t="s">
        <v>587</v>
      </c>
      <c r="D5" s="45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</row>
    <row r="6" spans="1:17" customFormat="1" ht="14.4" x14ac:dyDescent="0.3">
      <c r="A6" s="54"/>
      <c r="B6" s="55"/>
      <c r="C6" s="30" t="s">
        <v>586</v>
      </c>
      <c r="D6" s="45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</row>
    <row r="7" spans="1:17" customFormat="1" ht="14.4" x14ac:dyDescent="0.3">
      <c r="A7" s="54"/>
      <c r="B7" s="55"/>
      <c r="C7" s="30" t="s">
        <v>584</v>
      </c>
      <c r="D7" s="45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7"/>
    </row>
    <row r="8" spans="1:17" customFormat="1" ht="15" thickBot="1" x14ac:dyDescent="0.35">
      <c r="A8" s="56"/>
      <c r="B8" s="57"/>
      <c r="C8" s="31" t="s">
        <v>585</v>
      </c>
      <c r="D8" s="48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50"/>
    </row>
    <row r="9" spans="1:17" ht="11.25" hidden="1" customHeight="1" x14ac:dyDescent="0.25"/>
    <row r="10" spans="1:17" ht="11.25" hidden="1" customHeight="1" thickBot="1" x14ac:dyDescent="0.3"/>
    <row r="11" spans="1:17" s="21" customFormat="1" ht="15.75" customHeight="1" thickBot="1" x14ac:dyDescent="0.3">
      <c r="A11" s="1">
        <v>1</v>
      </c>
      <c r="B11" s="36" t="s">
        <v>252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8"/>
    </row>
    <row r="12" spans="1:17" s="21" customFormat="1" ht="34.799999999999997" thickBot="1" x14ac:dyDescent="0.3">
      <c r="A12" s="1" t="s">
        <v>0</v>
      </c>
      <c r="B12" s="1" t="s">
        <v>1</v>
      </c>
      <c r="C12" s="1" t="s">
        <v>2</v>
      </c>
      <c r="D12" s="22" t="s">
        <v>572</v>
      </c>
      <c r="E12" s="22" t="s">
        <v>3</v>
      </c>
      <c r="F12" s="22" t="s">
        <v>4</v>
      </c>
      <c r="G12" s="22" t="s">
        <v>5</v>
      </c>
      <c r="H12" s="22" t="s">
        <v>6</v>
      </c>
      <c r="I12" s="22" t="s">
        <v>7</v>
      </c>
      <c r="J12" s="22" t="s">
        <v>8</v>
      </c>
      <c r="K12" s="1" t="s">
        <v>9</v>
      </c>
      <c r="L12" s="22" t="s">
        <v>10</v>
      </c>
      <c r="M12" s="22" t="s">
        <v>11</v>
      </c>
      <c r="N12" s="22" t="s">
        <v>12</v>
      </c>
      <c r="O12" s="22" t="s">
        <v>13</v>
      </c>
      <c r="P12" s="22" t="s">
        <v>14</v>
      </c>
      <c r="Q12" s="22" t="s">
        <v>15</v>
      </c>
    </row>
    <row r="13" spans="1:17" ht="28.5" customHeight="1" x14ac:dyDescent="0.25">
      <c r="A13" s="4" t="s">
        <v>258</v>
      </c>
      <c r="B13" s="4" t="s">
        <v>259</v>
      </c>
      <c r="C13" s="3" t="s">
        <v>589</v>
      </c>
      <c r="D13" s="3"/>
      <c r="E13" s="3" t="s">
        <v>260</v>
      </c>
      <c r="F13" s="4"/>
      <c r="G13" s="4" t="s">
        <v>261</v>
      </c>
      <c r="H13" s="5">
        <v>4069.3209031693987</v>
      </c>
      <c r="I13" s="6">
        <v>1</v>
      </c>
      <c r="J13" s="6">
        <v>0</v>
      </c>
      <c r="K13" s="7" t="s">
        <v>16</v>
      </c>
      <c r="L13" s="4" t="s">
        <v>262</v>
      </c>
      <c r="M13" s="8">
        <v>41883</v>
      </c>
      <c r="N13" s="8">
        <v>41975</v>
      </c>
      <c r="O13" s="8"/>
      <c r="P13" s="8" t="s">
        <v>263</v>
      </c>
      <c r="Q13" s="8" t="s">
        <v>17</v>
      </c>
    </row>
    <row r="14" spans="1:17" ht="28.5" customHeight="1" x14ac:dyDescent="0.25">
      <c r="A14" s="4" t="s">
        <v>264</v>
      </c>
      <c r="B14" s="4" t="s">
        <v>259</v>
      </c>
      <c r="C14" s="3" t="s">
        <v>590</v>
      </c>
      <c r="D14" s="3"/>
      <c r="E14" s="3" t="s">
        <v>260</v>
      </c>
      <c r="F14" s="4"/>
      <c r="G14" s="4" t="s">
        <v>265</v>
      </c>
      <c r="H14" s="5">
        <v>5131.4985105386413</v>
      </c>
      <c r="I14" s="6">
        <v>1</v>
      </c>
      <c r="J14" s="6">
        <v>0</v>
      </c>
      <c r="K14" s="10" t="s">
        <v>18</v>
      </c>
      <c r="L14" s="4" t="s">
        <v>262</v>
      </c>
      <c r="M14" s="8">
        <v>42781</v>
      </c>
      <c r="N14" s="8">
        <v>42870</v>
      </c>
      <c r="O14" s="8"/>
      <c r="P14" s="8"/>
      <c r="Q14" s="8" t="s">
        <v>19</v>
      </c>
    </row>
    <row r="15" spans="1:17" ht="28.5" customHeight="1" x14ac:dyDescent="0.25">
      <c r="A15" s="4" t="s">
        <v>266</v>
      </c>
      <c r="B15" s="4" t="s">
        <v>259</v>
      </c>
      <c r="C15" s="3" t="s">
        <v>591</v>
      </c>
      <c r="D15" s="3"/>
      <c r="E15" s="3" t="s">
        <v>267</v>
      </c>
      <c r="F15" s="4"/>
      <c r="G15" s="4" t="s">
        <v>268</v>
      </c>
      <c r="H15" s="5">
        <v>9883.9290577985939</v>
      </c>
      <c r="I15" s="6">
        <v>0</v>
      </c>
      <c r="J15" s="6">
        <v>1</v>
      </c>
      <c r="K15" s="10" t="s">
        <v>20</v>
      </c>
      <c r="L15" s="4" t="s">
        <v>269</v>
      </c>
      <c r="M15" s="8">
        <v>41039</v>
      </c>
      <c r="N15" s="8">
        <v>41149</v>
      </c>
      <c r="O15" s="8" t="s">
        <v>21</v>
      </c>
      <c r="P15" s="8" t="s">
        <v>270</v>
      </c>
      <c r="Q15" s="8" t="s">
        <v>22</v>
      </c>
    </row>
    <row r="16" spans="1:17" ht="28.5" customHeight="1" x14ac:dyDescent="0.25">
      <c r="A16" s="4" t="s">
        <v>271</v>
      </c>
      <c r="B16" s="4" t="s">
        <v>259</v>
      </c>
      <c r="C16" s="3" t="s">
        <v>592</v>
      </c>
      <c r="D16" s="3"/>
      <c r="E16" s="3" t="s">
        <v>267</v>
      </c>
      <c r="F16" s="4"/>
      <c r="G16" s="4" t="s">
        <v>272</v>
      </c>
      <c r="H16" s="5">
        <v>10856.346165503512</v>
      </c>
      <c r="I16" s="6">
        <v>0</v>
      </c>
      <c r="J16" s="6">
        <v>1</v>
      </c>
      <c r="K16" s="10" t="s">
        <v>23</v>
      </c>
      <c r="L16" s="4" t="s">
        <v>269</v>
      </c>
      <c r="M16" s="8">
        <v>41838</v>
      </c>
      <c r="N16" s="8">
        <v>42039</v>
      </c>
      <c r="O16" s="8" t="s">
        <v>21</v>
      </c>
      <c r="P16" s="8" t="s">
        <v>273</v>
      </c>
      <c r="Q16" s="8" t="s">
        <v>19</v>
      </c>
    </row>
    <row r="17" spans="1:17" ht="28.5" customHeight="1" x14ac:dyDescent="0.25">
      <c r="A17" s="4" t="s">
        <v>274</v>
      </c>
      <c r="B17" s="4" t="s">
        <v>259</v>
      </c>
      <c r="C17" s="3" t="s">
        <v>593</v>
      </c>
      <c r="D17" s="3"/>
      <c r="E17" s="3" t="s">
        <v>267</v>
      </c>
      <c r="F17" s="4"/>
      <c r="G17" s="4" t="s">
        <v>275</v>
      </c>
      <c r="H17" s="5">
        <v>11297.402569156908</v>
      </c>
      <c r="I17" s="6">
        <v>0</v>
      </c>
      <c r="J17" s="6">
        <v>1</v>
      </c>
      <c r="K17" s="10" t="s">
        <v>24</v>
      </c>
      <c r="L17" s="4" t="s">
        <v>269</v>
      </c>
      <c r="M17" s="8">
        <v>41334</v>
      </c>
      <c r="N17" s="8">
        <v>41498</v>
      </c>
      <c r="O17" s="8" t="s">
        <v>21</v>
      </c>
      <c r="P17" s="8" t="s">
        <v>276</v>
      </c>
      <c r="Q17" s="8" t="s">
        <v>19</v>
      </c>
    </row>
    <row r="18" spans="1:17" ht="28.5" customHeight="1" x14ac:dyDescent="0.25">
      <c r="A18" s="4" t="s">
        <v>277</v>
      </c>
      <c r="B18" s="4" t="s">
        <v>259</v>
      </c>
      <c r="C18" s="3" t="s">
        <v>594</v>
      </c>
      <c r="D18" s="3"/>
      <c r="E18" s="3" t="s">
        <v>267</v>
      </c>
      <c r="F18" s="4"/>
      <c r="G18" s="4" t="s">
        <v>278</v>
      </c>
      <c r="H18" s="5">
        <v>2951.9789783528495</v>
      </c>
      <c r="I18" s="6">
        <v>0</v>
      </c>
      <c r="J18" s="6">
        <v>1</v>
      </c>
      <c r="K18" s="10" t="s">
        <v>25</v>
      </c>
      <c r="L18" s="4" t="s">
        <v>269</v>
      </c>
      <c r="M18" s="8">
        <v>41883</v>
      </c>
      <c r="N18" s="8">
        <v>42629</v>
      </c>
      <c r="O18" s="8" t="s">
        <v>21</v>
      </c>
      <c r="P18" s="8" t="s">
        <v>279</v>
      </c>
      <c r="Q18" s="8" t="s">
        <v>19</v>
      </c>
    </row>
    <row r="19" spans="1:17" ht="28.5" customHeight="1" x14ac:dyDescent="0.25">
      <c r="A19" s="4" t="s">
        <v>280</v>
      </c>
      <c r="B19" s="4" t="s">
        <v>259</v>
      </c>
      <c r="C19" s="3" t="s">
        <v>595</v>
      </c>
      <c r="D19" s="3"/>
      <c r="E19" s="3" t="s">
        <v>260</v>
      </c>
      <c r="F19" s="4"/>
      <c r="G19" s="4" t="s">
        <v>281</v>
      </c>
      <c r="H19" s="5">
        <v>9891.2194329898521</v>
      </c>
      <c r="I19" s="6">
        <v>1</v>
      </c>
      <c r="J19" s="6">
        <v>0</v>
      </c>
      <c r="K19" s="10" t="s">
        <v>26</v>
      </c>
      <c r="L19" s="4" t="s">
        <v>262</v>
      </c>
      <c r="M19" s="8">
        <v>42117</v>
      </c>
      <c r="N19" s="8">
        <v>42368</v>
      </c>
      <c r="O19" s="8"/>
      <c r="P19" s="8" t="s">
        <v>282</v>
      </c>
      <c r="Q19" s="8" t="s">
        <v>19</v>
      </c>
    </row>
    <row r="20" spans="1:17" ht="28.5" customHeight="1" x14ac:dyDescent="0.25">
      <c r="A20" s="4" t="s">
        <v>228</v>
      </c>
      <c r="B20" s="4" t="s">
        <v>259</v>
      </c>
      <c r="C20" s="3" t="s">
        <v>596</v>
      </c>
      <c r="D20" s="3"/>
      <c r="E20" s="3" t="s">
        <v>260</v>
      </c>
      <c r="F20" s="4"/>
      <c r="G20" s="4" t="s">
        <v>283</v>
      </c>
      <c r="H20" s="5">
        <v>234.39594000000005</v>
      </c>
      <c r="I20" s="6">
        <v>1</v>
      </c>
      <c r="J20" s="6">
        <v>0</v>
      </c>
      <c r="K20" s="10" t="s">
        <v>27</v>
      </c>
      <c r="L20" s="4" t="s">
        <v>284</v>
      </c>
      <c r="M20" s="8">
        <v>43099</v>
      </c>
      <c r="N20" s="8">
        <v>43177</v>
      </c>
      <c r="O20" s="8"/>
      <c r="P20" s="8" t="s">
        <v>283</v>
      </c>
      <c r="Q20" s="8" t="s">
        <v>28</v>
      </c>
    </row>
    <row r="21" spans="1:17" ht="28.5" customHeight="1" x14ac:dyDescent="0.25">
      <c r="A21" s="4" t="s">
        <v>285</v>
      </c>
      <c r="B21" s="4" t="s">
        <v>259</v>
      </c>
      <c r="C21" s="3" t="s">
        <v>597</v>
      </c>
      <c r="D21" s="3"/>
      <c r="E21" s="3" t="s">
        <v>260</v>
      </c>
      <c r="F21" s="4"/>
      <c r="G21" s="4" t="s">
        <v>286</v>
      </c>
      <c r="H21" s="5">
        <v>4780.8580078064006</v>
      </c>
      <c r="I21" s="6">
        <v>1</v>
      </c>
      <c r="J21" s="6">
        <v>0</v>
      </c>
      <c r="K21" s="10" t="s">
        <v>29</v>
      </c>
      <c r="L21" s="4" t="s">
        <v>262</v>
      </c>
      <c r="M21" s="8">
        <v>42672</v>
      </c>
      <c r="N21" s="8">
        <v>42734</v>
      </c>
      <c r="O21" s="8"/>
      <c r="P21" s="8"/>
      <c r="Q21" s="8" t="s">
        <v>19</v>
      </c>
    </row>
    <row r="22" spans="1:17" ht="28.5" customHeight="1" x14ac:dyDescent="0.25">
      <c r="A22" s="4" t="s">
        <v>30</v>
      </c>
      <c r="B22" s="4" t="s">
        <v>259</v>
      </c>
      <c r="C22" s="3" t="s">
        <v>598</v>
      </c>
      <c r="D22" s="3"/>
      <c r="E22" s="3" t="s">
        <v>260</v>
      </c>
      <c r="F22" s="4"/>
      <c r="G22" s="4" t="s">
        <v>287</v>
      </c>
      <c r="H22" s="5">
        <v>2892.7522761670566</v>
      </c>
      <c r="I22" s="6">
        <v>1</v>
      </c>
      <c r="J22" s="6">
        <v>0</v>
      </c>
      <c r="K22" s="10" t="s">
        <v>31</v>
      </c>
      <c r="L22" s="4" t="s">
        <v>262</v>
      </c>
      <c r="M22" s="8">
        <v>42424</v>
      </c>
      <c r="N22" s="8">
        <v>42566</v>
      </c>
      <c r="O22" s="8"/>
      <c r="P22" s="8" t="s">
        <v>288</v>
      </c>
      <c r="Q22" s="8" t="s">
        <v>19</v>
      </c>
    </row>
    <row r="23" spans="1:17" ht="28.5" customHeight="1" x14ac:dyDescent="0.25">
      <c r="A23" s="4" t="s">
        <v>32</v>
      </c>
      <c r="B23" s="4" t="s">
        <v>259</v>
      </c>
      <c r="C23" s="3" t="s">
        <v>599</v>
      </c>
      <c r="D23" s="3"/>
      <c r="E23" s="3" t="s">
        <v>267</v>
      </c>
      <c r="F23" s="4"/>
      <c r="G23" s="4" t="s">
        <v>283</v>
      </c>
      <c r="H23" s="5">
        <v>31225.605</v>
      </c>
      <c r="I23" s="6">
        <v>0</v>
      </c>
      <c r="J23" s="6">
        <v>1</v>
      </c>
      <c r="K23" s="10" t="s">
        <v>33</v>
      </c>
      <c r="L23" s="4" t="s">
        <v>269</v>
      </c>
      <c r="M23" s="8">
        <v>43129</v>
      </c>
      <c r="N23" s="8">
        <v>43207</v>
      </c>
      <c r="O23" s="8" t="s">
        <v>21</v>
      </c>
      <c r="P23" s="8" t="s">
        <v>283</v>
      </c>
      <c r="Q23" s="8" t="s">
        <v>28</v>
      </c>
    </row>
    <row r="24" spans="1:17" ht="28.5" customHeight="1" x14ac:dyDescent="0.25">
      <c r="A24" s="4" t="s">
        <v>34</v>
      </c>
      <c r="B24" s="4" t="s">
        <v>259</v>
      </c>
      <c r="C24" s="3" t="s">
        <v>600</v>
      </c>
      <c r="D24" s="3"/>
      <c r="E24" s="3" t="s">
        <v>260</v>
      </c>
      <c r="F24" s="4"/>
      <c r="G24" s="4" t="s">
        <v>289</v>
      </c>
      <c r="H24" s="5">
        <v>326.50322</v>
      </c>
      <c r="I24" s="6">
        <v>1</v>
      </c>
      <c r="J24" s="6">
        <v>0</v>
      </c>
      <c r="K24" s="10" t="s">
        <v>35</v>
      </c>
      <c r="L24" s="4" t="s">
        <v>262</v>
      </c>
      <c r="M24" s="8">
        <v>42857</v>
      </c>
      <c r="N24" s="8">
        <v>43203</v>
      </c>
      <c r="O24" s="8"/>
      <c r="P24" s="8" t="s">
        <v>283</v>
      </c>
      <c r="Q24" s="8" t="s">
        <v>36</v>
      </c>
    </row>
    <row r="25" spans="1:17" ht="28.5" customHeight="1" x14ac:dyDescent="0.25">
      <c r="A25" s="4" t="s">
        <v>290</v>
      </c>
      <c r="B25" s="4" t="s">
        <v>259</v>
      </c>
      <c r="C25" s="3" t="s">
        <v>601</v>
      </c>
      <c r="D25" s="3"/>
      <c r="E25" s="3" t="s">
        <v>267</v>
      </c>
      <c r="F25" s="4"/>
      <c r="G25" s="4" t="s">
        <v>283</v>
      </c>
      <c r="H25" s="5">
        <v>50000</v>
      </c>
      <c r="I25" s="6">
        <v>0</v>
      </c>
      <c r="J25" s="6">
        <v>1</v>
      </c>
      <c r="K25" s="10" t="s">
        <v>37</v>
      </c>
      <c r="L25" s="4" t="s">
        <v>269</v>
      </c>
      <c r="M25" s="8">
        <v>43137</v>
      </c>
      <c r="N25" s="8">
        <v>43247</v>
      </c>
      <c r="O25" s="8" t="s">
        <v>21</v>
      </c>
      <c r="P25" s="8" t="s">
        <v>283</v>
      </c>
      <c r="Q25" s="8" t="s">
        <v>28</v>
      </c>
    </row>
    <row r="26" spans="1:17" ht="28.5" customHeight="1" x14ac:dyDescent="0.25">
      <c r="A26" s="4" t="s">
        <v>231</v>
      </c>
      <c r="B26" s="4" t="s">
        <v>259</v>
      </c>
      <c r="C26" s="3" t="s">
        <v>602</v>
      </c>
      <c r="D26" s="3"/>
      <c r="E26" s="3" t="s">
        <v>260</v>
      </c>
      <c r="F26" s="4"/>
      <c r="G26" s="4" t="s">
        <v>283</v>
      </c>
      <c r="H26" s="5">
        <v>14712.728529999998</v>
      </c>
      <c r="I26" s="6">
        <v>1</v>
      </c>
      <c r="J26" s="6">
        <v>0</v>
      </c>
      <c r="K26" s="10" t="s">
        <v>38</v>
      </c>
      <c r="L26" s="4" t="s">
        <v>284</v>
      </c>
      <c r="M26" s="8">
        <v>43099</v>
      </c>
      <c r="N26" s="8">
        <v>43132</v>
      </c>
      <c r="O26" s="8"/>
      <c r="P26" s="8" t="s">
        <v>283</v>
      </c>
      <c r="Q26" s="8" t="s">
        <v>28</v>
      </c>
    </row>
    <row r="27" spans="1:17" ht="28.5" customHeight="1" x14ac:dyDescent="0.25">
      <c r="A27" s="4" t="s">
        <v>291</v>
      </c>
      <c r="B27" s="4" t="s">
        <v>259</v>
      </c>
      <c r="C27" s="3" t="s">
        <v>603</v>
      </c>
      <c r="D27" s="3"/>
      <c r="E27" s="3" t="s">
        <v>260</v>
      </c>
      <c r="F27" s="4"/>
      <c r="G27" s="4" t="s">
        <v>283</v>
      </c>
      <c r="H27" s="5">
        <v>0</v>
      </c>
      <c r="I27" s="6">
        <v>1</v>
      </c>
      <c r="J27" s="6">
        <v>0</v>
      </c>
      <c r="K27" s="10" t="s">
        <v>39</v>
      </c>
      <c r="L27" s="4" t="s">
        <v>262</v>
      </c>
      <c r="M27" s="8" t="s">
        <v>292</v>
      </c>
      <c r="N27" s="8" t="s">
        <v>292</v>
      </c>
      <c r="O27" s="8"/>
      <c r="P27" s="8" t="s">
        <v>283</v>
      </c>
      <c r="Q27" s="8" t="s">
        <v>40</v>
      </c>
    </row>
    <row r="28" spans="1:17" ht="28.5" customHeight="1" x14ac:dyDescent="0.25">
      <c r="A28" s="4" t="s">
        <v>293</v>
      </c>
      <c r="B28" s="4" t="s">
        <v>259</v>
      </c>
      <c r="C28" s="3" t="s">
        <v>604</v>
      </c>
      <c r="D28" s="3"/>
      <c r="E28" s="3" t="s">
        <v>260</v>
      </c>
      <c r="F28" s="4"/>
      <c r="G28" s="4" t="s">
        <v>283</v>
      </c>
      <c r="H28" s="5">
        <v>156.12802498048399</v>
      </c>
      <c r="I28" s="6">
        <v>1</v>
      </c>
      <c r="J28" s="6">
        <v>0</v>
      </c>
      <c r="K28" s="10" t="s">
        <v>41</v>
      </c>
      <c r="L28" s="4" t="s">
        <v>284</v>
      </c>
      <c r="M28" s="8">
        <v>43123</v>
      </c>
      <c r="N28" s="8">
        <v>43230</v>
      </c>
      <c r="O28" s="8"/>
      <c r="P28" s="8" t="s">
        <v>283</v>
      </c>
      <c r="Q28" s="8" t="s">
        <v>28</v>
      </c>
    </row>
    <row r="29" spans="1:17" ht="28.5" customHeight="1" x14ac:dyDescent="0.25">
      <c r="A29" s="4" t="s">
        <v>294</v>
      </c>
      <c r="B29" s="4" t="s">
        <v>259</v>
      </c>
      <c r="C29" s="3" t="s">
        <v>605</v>
      </c>
      <c r="D29" s="3"/>
      <c r="E29" s="3" t="s">
        <v>260</v>
      </c>
      <c r="F29" s="4"/>
      <c r="G29" s="4" t="s">
        <v>295</v>
      </c>
      <c r="H29" s="5">
        <v>814.35765356752529</v>
      </c>
      <c r="I29" s="6">
        <v>1</v>
      </c>
      <c r="J29" s="6">
        <v>0</v>
      </c>
      <c r="K29" s="10" t="s">
        <v>42</v>
      </c>
      <c r="L29" s="4" t="s">
        <v>262</v>
      </c>
      <c r="M29" s="8">
        <v>42746</v>
      </c>
      <c r="N29" s="8">
        <v>42870</v>
      </c>
      <c r="O29" s="8"/>
      <c r="P29" s="8" t="s">
        <v>296</v>
      </c>
      <c r="Q29" s="8" t="s">
        <v>19</v>
      </c>
    </row>
    <row r="30" spans="1:17" ht="28.5" customHeight="1" x14ac:dyDescent="0.25">
      <c r="A30" s="4" t="s">
        <v>297</v>
      </c>
      <c r="B30" s="4" t="s">
        <v>259</v>
      </c>
      <c r="C30" s="3" t="s">
        <v>606</v>
      </c>
      <c r="D30" s="3"/>
      <c r="E30" s="3" t="s">
        <v>260</v>
      </c>
      <c r="F30" s="4"/>
      <c r="G30" s="4" t="s">
        <v>298</v>
      </c>
      <c r="H30" s="5">
        <v>1131.7608805620609</v>
      </c>
      <c r="I30" s="6">
        <v>1</v>
      </c>
      <c r="J30" s="6">
        <v>0</v>
      </c>
      <c r="K30" s="10" t="s">
        <v>43</v>
      </c>
      <c r="L30" s="4" t="s">
        <v>262</v>
      </c>
      <c r="M30" s="8">
        <v>42882</v>
      </c>
      <c r="N30" s="8">
        <v>43217</v>
      </c>
      <c r="O30" s="8"/>
      <c r="P30" s="8" t="s">
        <v>283</v>
      </c>
      <c r="Q30" s="8" t="s">
        <v>22</v>
      </c>
    </row>
    <row r="31" spans="1:17" ht="28.5" customHeight="1" x14ac:dyDescent="0.25">
      <c r="A31" s="4" t="s">
        <v>233</v>
      </c>
      <c r="B31" s="4" t="s">
        <v>299</v>
      </c>
      <c r="C31" s="3" t="s">
        <v>607</v>
      </c>
      <c r="D31" s="3"/>
      <c r="E31" s="3" t="s">
        <v>260</v>
      </c>
      <c r="F31" s="4"/>
      <c r="G31" s="4" t="s">
        <v>283</v>
      </c>
      <c r="H31" s="5">
        <v>353.94379220140513</v>
      </c>
      <c r="I31" s="6">
        <v>1</v>
      </c>
      <c r="J31" s="6">
        <v>0</v>
      </c>
      <c r="K31" s="10" t="s">
        <v>44</v>
      </c>
      <c r="L31" s="4" t="s">
        <v>284</v>
      </c>
      <c r="M31" s="8">
        <v>43106</v>
      </c>
      <c r="N31" s="8">
        <v>43199</v>
      </c>
      <c r="O31" s="8"/>
      <c r="P31" s="8" t="s">
        <v>283</v>
      </c>
      <c r="Q31" s="8" t="s">
        <v>28</v>
      </c>
    </row>
    <row r="32" spans="1:17" ht="28.5" customHeight="1" x14ac:dyDescent="0.25">
      <c r="A32" s="4" t="s">
        <v>235</v>
      </c>
      <c r="B32" s="4" t="s">
        <v>300</v>
      </c>
      <c r="C32" s="3" t="s">
        <v>608</v>
      </c>
      <c r="D32" s="3"/>
      <c r="E32" s="3" t="s">
        <v>260</v>
      </c>
      <c r="F32" s="4"/>
      <c r="G32" s="4" t="s">
        <v>283</v>
      </c>
      <c r="H32" s="5">
        <v>4937.5005597658082</v>
      </c>
      <c r="I32" s="6">
        <v>1</v>
      </c>
      <c r="J32" s="6">
        <v>0</v>
      </c>
      <c r="K32" s="10" t="s">
        <v>45</v>
      </c>
      <c r="L32" s="4" t="s">
        <v>284</v>
      </c>
      <c r="M32" s="8">
        <v>43106</v>
      </c>
      <c r="N32" s="8">
        <v>43199</v>
      </c>
      <c r="O32" s="8"/>
      <c r="P32" s="8" t="s">
        <v>283</v>
      </c>
      <c r="Q32" s="8" t="s">
        <v>28</v>
      </c>
    </row>
    <row r="33" spans="1:17" ht="28.5" customHeight="1" x14ac:dyDescent="0.25">
      <c r="A33" s="4" t="s">
        <v>237</v>
      </c>
      <c r="B33" s="4" t="s">
        <v>259</v>
      </c>
      <c r="C33" s="3" t="s">
        <v>609</v>
      </c>
      <c r="D33" s="3"/>
      <c r="E33" s="3" t="s">
        <v>260</v>
      </c>
      <c r="F33" s="4"/>
      <c r="G33" s="4" t="s">
        <v>283</v>
      </c>
      <c r="H33" s="5">
        <v>8067.9208569711163</v>
      </c>
      <c r="I33" s="6">
        <v>1</v>
      </c>
      <c r="J33" s="6">
        <v>0</v>
      </c>
      <c r="K33" s="10" t="s">
        <v>46</v>
      </c>
      <c r="L33" s="4" t="s">
        <v>284</v>
      </c>
      <c r="M33" s="8">
        <v>43106</v>
      </c>
      <c r="N33" s="8">
        <v>43246</v>
      </c>
      <c r="O33" s="8"/>
      <c r="P33" s="8" t="s">
        <v>283</v>
      </c>
      <c r="Q33" s="8" t="s">
        <v>28</v>
      </c>
    </row>
    <row r="34" spans="1:17" ht="28.5" customHeight="1" x14ac:dyDescent="0.25">
      <c r="A34" s="4" t="s">
        <v>301</v>
      </c>
      <c r="B34" s="4" t="s">
        <v>259</v>
      </c>
      <c r="C34" s="3" t="s">
        <v>610</v>
      </c>
      <c r="D34" s="3"/>
      <c r="E34" s="3" t="s">
        <v>773</v>
      </c>
      <c r="F34" s="4"/>
      <c r="G34" s="4"/>
      <c r="H34" s="5">
        <v>21583.49212802498</v>
      </c>
      <c r="I34" s="6">
        <v>1</v>
      </c>
      <c r="J34" s="6">
        <v>0</v>
      </c>
      <c r="K34" s="10" t="s">
        <v>47</v>
      </c>
      <c r="L34" s="4" t="s">
        <v>262</v>
      </c>
      <c r="M34" s="8">
        <v>43099</v>
      </c>
      <c r="N34" s="8">
        <v>43203</v>
      </c>
      <c r="O34" s="8"/>
      <c r="P34" s="8" t="s">
        <v>283</v>
      </c>
      <c r="Q34" s="8" t="s">
        <v>36</v>
      </c>
    </row>
    <row r="35" spans="1:17" ht="28.5" customHeight="1" x14ac:dyDescent="0.25">
      <c r="A35" s="4" t="s">
        <v>302</v>
      </c>
      <c r="B35" s="4" t="s">
        <v>259</v>
      </c>
      <c r="C35" s="3" t="s">
        <v>611</v>
      </c>
      <c r="D35" s="3"/>
      <c r="E35" s="3" t="s">
        <v>260</v>
      </c>
      <c r="F35" s="4"/>
      <c r="G35" s="4"/>
      <c r="H35" s="5">
        <v>0</v>
      </c>
      <c r="I35" s="6">
        <v>1</v>
      </c>
      <c r="J35" s="6">
        <v>0</v>
      </c>
      <c r="K35" s="10" t="s">
        <v>49</v>
      </c>
      <c r="L35" s="4" t="s">
        <v>262</v>
      </c>
      <c r="M35" s="8">
        <v>43090</v>
      </c>
      <c r="N35" s="8">
        <v>43198</v>
      </c>
      <c r="O35" s="8"/>
      <c r="P35" s="8" t="s">
        <v>283</v>
      </c>
      <c r="Q35" s="8" t="s">
        <v>40</v>
      </c>
    </row>
    <row r="36" spans="1:17" ht="28.5" customHeight="1" x14ac:dyDescent="0.25">
      <c r="A36" s="4" t="s">
        <v>48</v>
      </c>
      <c r="B36" s="4" t="s">
        <v>259</v>
      </c>
      <c r="C36" s="3" t="s">
        <v>612</v>
      </c>
      <c r="D36" s="3"/>
      <c r="E36" s="3" t="s">
        <v>260</v>
      </c>
      <c r="F36" s="4"/>
      <c r="G36" s="4"/>
      <c r="H36" s="5">
        <v>3122.5604996096799</v>
      </c>
      <c r="I36" s="6">
        <v>1</v>
      </c>
      <c r="J36" s="6">
        <v>0</v>
      </c>
      <c r="K36" s="10" t="s">
        <v>51</v>
      </c>
      <c r="L36" s="4" t="s">
        <v>284</v>
      </c>
      <c r="M36" s="8">
        <v>43045</v>
      </c>
      <c r="N36" s="8">
        <v>43138</v>
      </c>
      <c r="O36" s="8"/>
      <c r="P36" s="8" t="s">
        <v>283</v>
      </c>
      <c r="Q36" s="8" t="s">
        <v>28</v>
      </c>
    </row>
    <row r="37" spans="1:17" ht="28.5" customHeight="1" x14ac:dyDescent="0.25">
      <c r="A37" s="4" t="s">
        <v>50</v>
      </c>
      <c r="B37" s="4" t="s">
        <v>259</v>
      </c>
      <c r="C37" s="3" t="s">
        <v>613</v>
      </c>
      <c r="D37" s="3"/>
      <c r="E37" s="3" t="s">
        <v>260</v>
      </c>
      <c r="F37" s="4"/>
      <c r="G37" s="4" t="s">
        <v>283</v>
      </c>
      <c r="H37" s="5">
        <v>312.25604996096797</v>
      </c>
      <c r="I37" s="6">
        <v>1</v>
      </c>
      <c r="J37" s="6">
        <v>0</v>
      </c>
      <c r="K37" s="10" t="s">
        <v>52</v>
      </c>
      <c r="L37" s="4" t="s">
        <v>284</v>
      </c>
      <c r="M37" s="8">
        <v>43106</v>
      </c>
      <c r="N37" s="8">
        <v>43199</v>
      </c>
      <c r="O37" s="8"/>
      <c r="P37" s="8" t="s">
        <v>283</v>
      </c>
      <c r="Q37" s="8" t="s">
        <v>28</v>
      </c>
    </row>
    <row r="38" spans="1:17" s="21" customFormat="1" ht="12.6" thickBot="1" x14ac:dyDescent="0.3">
      <c r="A38" s="61" t="s">
        <v>573</v>
      </c>
      <c r="B38" s="61"/>
      <c r="C38" s="61"/>
      <c r="D38" s="61"/>
      <c r="E38" s="61"/>
      <c r="F38" s="61"/>
      <c r="G38" s="61"/>
      <c r="H38" s="23">
        <f>SUM(H13:H37)</f>
        <v>198734.45903712726</v>
      </c>
      <c r="I38" s="24">
        <f>SUMPRODUCT(H13:H37,I13:I37)</f>
        <v>82519.197266315372</v>
      </c>
      <c r="J38" s="24">
        <f>SUMPRODUCT(H13:H37,J13:J37)</f>
        <v>116215.26177081186</v>
      </c>
      <c r="K38" s="14"/>
      <c r="L38" s="12"/>
      <c r="M38" s="15"/>
      <c r="N38" s="15"/>
      <c r="O38" s="15"/>
      <c r="P38" s="12"/>
      <c r="Q38" s="12"/>
    </row>
    <row r="39" spans="1:17" s="21" customFormat="1" ht="15.75" customHeight="1" thickBot="1" x14ac:dyDescent="0.3">
      <c r="A39" s="1">
        <v>2</v>
      </c>
      <c r="B39" s="36" t="s">
        <v>254</v>
      </c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8"/>
    </row>
    <row r="40" spans="1:17" s="21" customFormat="1" ht="34.799999999999997" thickBot="1" x14ac:dyDescent="0.3">
      <c r="A40" s="1" t="s">
        <v>0</v>
      </c>
      <c r="B40" s="1" t="s">
        <v>1</v>
      </c>
      <c r="C40" s="1" t="s">
        <v>2</v>
      </c>
      <c r="D40" s="22" t="s">
        <v>572</v>
      </c>
      <c r="E40" s="25" t="s">
        <v>3</v>
      </c>
      <c r="F40" s="22" t="s">
        <v>4</v>
      </c>
      <c r="G40" s="22" t="s">
        <v>5</v>
      </c>
      <c r="H40" s="22" t="s">
        <v>6</v>
      </c>
      <c r="I40" s="22" t="s">
        <v>7</v>
      </c>
      <c r="J40" s="22" t="s">
        <v>8</v>
      </c>
      <c r="K40" s="1" t="s">
        <v>9</v>
      </c>
      <c r="L40" s="22" t="s">
        <v>10</v>
      </c>
      <c r="M40" s="22" t="s">
        <v>11</v>
      </c>
      <c r="N40" s="22" t="s">
        <v>12</v>
      </c>
      <c r="O40" s="22" t="s">
        <v>13</v>
      </c>
      <c r="P40" s="22" t="s">
        <v>14</v>
      </c>
      <c r="Q40" s="22" t="s">
        <v>15</v>
      </c>
    </row>
    <row r="41" spans="1:17" ht="28.5" customHeight="1" x14ac:dyDescent="0.25">
      <c r="A41" s="4" t="s">
        <v>215</v>
      </c>
      <c r="B41" s="4" t="s">
        <v>259</v>
      </c>
      <c r="C41" s="3" t="s">
        <v>614</v>
      </c>
      <c r="D41" s="3"/>
      <c r="E41" s="3" t="s">
        <v>267</v>
      </c>
      <c r="F41" s="4">
        <v>2</v>
      </c>
      <c r="G41" s="4" t="s">
        <v>303</v>
      </c>
      <c r="H41" s="5">
        <v>1198.0171699999999</v>
      </c>
      <c r="I41" s="6">
        <v>1</v>
      </c>
      <c r="J41" s="6">
        <v>0</v>
      </c>
      <c r="K41" s="10" t="s">
        <v>53</v>
      </c>
      <c r="L41" s="4" t="s">
        <v>269</v>
      </c>
      <c r="M41" s="8">
        <v>41710</v>
      </c>
      <c r="N41" s="8">
        <v>41834</v>
      </c>
      <c r="O41" s="8" t="s">
        <v>54</v>
      </c>
      <c r="P41" s="8" t="s">
        <v>304</v>
      </c>
      <c r="Q41" s="8" t="s">
        <v>17</v>
      </c>
    </row>
    <row r="42" spans="1:17" ht="28.5" customHeight="1" x14ac:dyDescent="0.25">
      <c r="A42" s="4" t="s">
        <v>305</v>
      </c>
      <c r="B42" s="4" t="s">
        <v>259</v>
      </c>
      <c r="C42" s="3" t="s">
        <v>615</v>
      </c>
      <c r="D42" s="3"/>
      <c r="E42" s="3" t="s">
        <v>267</v>
      </c>
      <c r="F42" s="4"/>
      <c r="G42" s="4" t="s">
        <v>306</v>
      </c>
      <c r="H42" s="5">
        <v>1052.5772644262299</v>
      </c>
      <c r="I42" s="6">
        <v>1</v>
      </c>
      <c r="J42" s="6">
        <v>0</v>
      </c>
      <c r="K42" s="10" t="s">
        <v>55</v>
      </c>
      <c r="L42" s="4" t="s">
        <v>269</v>
      </c>
      <c r="M42" s="8" t="s">
        <v>292</v>
      </c>
      <c r="N42" s="8" t="s">
        <v>292</v>
      </c>
      <c r="O42" s="8" t="s">
        <v>54</v>
      </c>
      <c r="P42" s="8" t="s">
        <v>307</v>
      </c>
      <c r="Q42" s="8" t="s">
        <v>36</v>
      </c>
    </row>
    <row r="43" spans="1:17" ht="28.5" customHeight="1" x14ac:dyDescent="0.25">
      <c r="A43" s="4" t="s">
        <v>308</v>
      </c>
      <c r="B43" s="4" t="s">
        <v>300</v>
      </c>
      <c r="C43" s="3" t="s">
        <v>616</v>
      </c>
      <c r="D43" s="3"/>
      <c r="E43" s="3" t="s">
        <v>267</v>
      </c>
      <c r="F43" s="4"/>
      <c r="G43" s="4" t="s">
        <v>309</v>
      </c>
      <c r="H43" s="5">
        <v>566.55803000000003</v>
      </c>
      <c r="I43" s="6">
        <v>1</v>
      </c>
      <c r="J43" s="6">
        <v>0</v>
      </c>
      <c r="K43" s="10" t="s">
        <v>56</v>
      </c>
      <c r="L43" s="4" t="s">
        <v>269</v>
      </c>
      <c r="M43" s="8">
        <v>41858</v>
      </c>
      <c r="N43" s="8">
        <v>42172</v>
      </c>
      <c r="O43" s="8" t="s">
        <v>54</v>
      </c>
      <c r="P43" s="8" t="s">
        <v>310</v>
      </c>
      <c r="Q43" s="8" t="s">
        <v>17</v>
      </c>
    </row>
    <row r="44" spans="1:17" ht="28.5" customHeight="1" x14ac:dyDescent="0.25">
      <c r="A44" s="4" t="s">
        <v>311</v>
      </c>
      <c r="B44" s="4" t="s">
        <v>259</v>
      </c>
      <c r="C44" s="3" t="s">
        <v>617</v>
      </c>
      <c r="D44" s="3"/>
      <c r="E44" s="3" t="s">
        <v>267</v>
      </c>
      <c r="F44" s="4"/>
      <c r="G44" s="4" t="s">
        <v>306</v>
      </c>
      <c r="H44" s="5">
        <v>543.63778298204522</v>
      </c>
      <c r="I44" s="6">
        <v>1</v>
      </c>
      <c r="J44" s="6">
        <v>0</v>
      </c>
      <c r="K44" s="10" t="s">
        <v>57</v>
      </c>
      <c r="L44" s="4" t="s">
        <v>269</v>
      </c>
      <c r="M44" s="8" t="s">
        <v>292</v>
      </c>
      <c r="N44" s="8" t="s">
        <v>292</v>
      </c>
      <c r="O44" s="8" t="s">
        <v>54</v>
      </c>
      <c r="P44" s="8" t="s">
        <v>307</v>
      </c>
      <c r="Q44" s="8" t="s">
        <v>36</v>
      </c>
    </row>
    <row r="45" spans="1:17" ht="28.5" customHeight="1" x14ac:dyDescent="0.25">
      <c r="A45" s="4" t="s">
        <v>217</v>
      </c>
      <c r="B45" s="4" t="s">
        <v>299</v>
      </c>
      <c r="C45" s="3" t="s">
        <v>618</v>
      </c>
      <c r="D45" s="3"/>
      <c r="E45" s="3" t="s">
        <v>267</v>
      </c>
      <c r="F45" s="4">
        <v>6</v>
      </c>
      <c r="G45" s="4" t="s">
        <v>312</v>
      </c>
      <c r="H45" s="5">
        <v>109.32192377049182</v>
      </c>
      <c r="I45" s="6">
        <v>1</v>
      </c>
      <c r="J45" s="6">
        <v>0</v>
      </c>
      <c r="K45" s="10" t="s">
        <v>58</v>
      </c>
      <c r="L45" s="4" t="s">
        <v>269</v>
      </c>
      <c r="M45" s="8">
        <v>42479</v>
      </c>
      <c r="N45" s="8">
        <v>42704</v>
      </c>
      <c r="O45" s="8" t="s">
        <v>54</v>
      </c>
      <c r="P45" s="8" t="s">
        <v>313</v>
      </c>
      <c r="Q45" s="8" t="s">
        <v>17</v>
      </c>
    </row>
    <row r="46" spans="1:17" ht="28.5" customHeight="1" x14ac:dyDescent="0.25">
      <c r="A46" s="4" t="s">
        <v>217</v>
      </c>
      <c r="B46" s="4" t="s">
        <v>299</v>
      </c>
      <c r="C46" s="33" t="s">
        <v>621</v>
      </c>
      <c r="D46" s="3"/>
      <c r="E46" s="3" t="s">
        <v>267</v>
      </c>
      <c r="F46" s="4"/>
      <c r="G46" s="4" t="s">
        <v>312</v>
      </c>
      <c r="H46" s="5">
        <v>6.5065448868071813</v>
      </c>
      <c r="I46" s="6">
        <v>1</v>
      </c>
      <c r="J46" s="6">
        <v>0</v>
      </c>
      <c r="K46" s="10" t="s">
        <v>59</v>
      </c>
      <c r="L46" s="4" t="s">
        <v>269</v>
      </c>
      <c r="M46" s="8">
        <v>42479</v>
      </c>
      <c r="N46" s="8">
        <v>43171</v>
      </c>
      <c r="O46" s="8" t="s">
        <v>54</v>
      </c>
      <c r="P46" s="8" t="s">
        <v>283</v>
      </c>
      <c r="Q46" s="8" t="s">
        <v>22</v>
      </c>
    </row>
    <row r="47" spans="1:17" ht="28.5" customHeight="1" x14ac:dyDescent="0.25">
      <c r="A47" s="4" t="s">
        <v>314</v>
      </c>
      <c r="B47" s="4" t="s">
        <v>299</v>
      </c>
      <c r="C47" s="3" t="s">
        <v>619</v>
      </c>
      <c r="D47" s="3"/>
      <c r="E47" s="3" t="s">
        <v>267</v>
      </c>
      <c r="F47" s="4"/>
      <c r="G47" s="4" t="s">
        <v>283</v>
      </c>
      <c r="H47" s="5">
        <v>129.78043403590945</v>
      </c>
      <c r="I47" s="6">
        <v>1</v>
      </c>
      <c r="J47" s="6">
        <v>0</v>
      </c>
      <c r="K47" s="10" t="s">
        <v>60</v>
      </c>
      <c r="L47" s="4" t="s">
        <v>269</v>
      </c>
      <c r="M47" s="8">
        <v>43123</v>
      </c>
      <c r="N47" s="8">
        <v>43141</v>
      </c>
      <c r="O47" s="8" t="s">
        <v>54</v>
      </c>
      <c r="P47" s="8" t="s">
        <v>283</v>
      </c>
      <c r="Q47" s="8" t="s">
        <v>36</v>
      </c>
    </row>
    <row r="48" spans="1:17" ht="28.5" customHeight="1" x14ac:dyDescent="0.25">
      <c r="A48" s="4" t="s">
        <v>315</v>
      </c>
      <c r="B48" s="4" t="s">
        <v>259</v>
      </c>
      <c r="C48" s="3" t="s">
        <v>620</v>
      </c>
      <c r="D48" s="3"/>
      <c r="E48" s="3" t="s">
        <v>267</v>
      </c>
      <c r="F48" s="4"/>
      <c r="G48" s="4" t="s">
        <v>316</v>
      </c>
      <c r="H48" s="5">
        <v>4499.4587599999995</v>
      </c>
      <c r="I48" s="6">
        <v>1</v>
      </c>
      <c r="J48" s="6">
        <v>0</v>
      </c>
      <c r="K48" s="10" t="s">
        <v>61</v>
      </c>
      <c r="L48" s="4" t="s">
        <v>269</v>
      </c>
      <c r="M48" s="8" t="s">
        <v>292</v>
      </c>
      <c r="N48" s="8" t="s">
        <v>292</v>
      </c>
      <c r="O48" s="8" t="s">
        <v>54</v>
      </c>
      <c r="P48" s="8" t="s">
        <v>317</v>
      </c>
      <c r="Q48" s="8" t="s">
        <v>17</v>
      </c>
    </row>
    <row r="49" spans="1:17" ht="28.5" customHeight="1" x14ac:dyDescent="0.25">
      <c r="A49" s="4" t="s">
        <v>318</v>
      </c>
      <c r="B49" s="4" t="s">
        <v>259</v>
      </c>
      <c r="C49" s="3" t="s">
        <v>622</v>
      </c>
      <c r="D49" s="3"/>
      <c r="E49" s="3" t="s">
        <v>267</v>
      </c>
      <c r="F49" s="4"/>
      <c r="G49" s="4" t="s">
        <v>319</v>
      </c>
      <c r="H49" s="5">
        <v>223.34356229508199</v>
      </c>
      <c r="I49" s="6">
        <v>1</v>
      </c>
      <c r="J49" s="6">
        <v>0</v>
      </c>
      <c r="K49" s="10" t="s">
        <v>62</v>
      </c>
      <c r="L49" s="4" t="s">
        <v>269</v>
      </c>
      <c r="M49" s="8" t="s">
        <v>292</v>
      </c>
      <c r="N49" s="8" t="s">
        <v>292</v>
      </c>
      <c r="O49" s="8" t="s">
        <v>54</v>
      </c>
      <c r="P49" s="8" t="s">
        <v>307</v>
      </c>
      <c r="Q49" s="8" t="s">
        <v>17</v>
      </c>
    </row>
    <row r="50" spans="1:17" ht="28.5" customHeight="1" x14ac:dyDescent="0.25">
      <c r="A50" s="4" t="s">
        <v>320</v>
      </c>
      <c r="B50" s="4" t="s">
        <v>259</v>
      </c>
      <c r="C50" s="3" t="s">
        <v>623</v>
      </c>
      <c r="D50" s="3"/>
      <c r="E50" s="3" t="s">
        <v>267</v>
      </c>
      <c r="F50" s="4"/>
      <c r="G50" s="4" t="s">
        <v>283</v>
      </c>
      <c r="H50" s="5">
        <v>0</v>
      </c>
      <c r="I50" s="6">
        <v>1</v>
      </c>
      <c r="J50" s="6">
        <v>0</v>
      </c>
      <c r="K50" s="10" t="s">
        <v>63</v>
      </c>
      <c r="L50" s="4" t="s">
        <v>269</v>
      </c>
      <c r="M50" s="8" t="s">
        <v>292</v>
      </c>
      <c r="N50" s="8" t="s">
        <v>292</v>
      </c>
      <c r="O50" s="8" t="s">
        <v>54</v>
      </c>
      <c r="P50" s="8" t="s">
        <v>283</v>
      </c>
      <c r="Q50" s="8" t="s">
        <v>40</v>
      </c>
    </row>
    <row r="51" spans="1:17" ht="28.5" customHeight="1" x14ac:dyDescent="0.25">
      <c r="A51" s="4" t="s">
        <v>321</v>
      </c>
      <c r="B51" s="4" t="s">
        <v>259</v>
      </c>
      <c r="C51" s="3" t="s">
        <v>624</v>
      </c>
      <c r="D51" s="3"/>
      <c r="E51" s="3" t="s">
        <v>267</v>
      </c>
      <c r="F51" s="4"/>
      <c r="G51" s="4" t="s">
        <v>322</v>
      </c>
      <c r="H51" s="5">
        <v>70.546448087431699</v>
      </c>
      <c r="I51" s="6">
        <v>1</v>
      </c>
      <c r="J51" s="6">
        <v>0</v>
      </c>
      <c r="K51" s="10" t="s">
        <v>64</v>
      </c>
      <c r="L51" s="4" t="s">
        <v>269</v>
      </c>
      <c r="M51" s="8">
        <v>42808</v>
      </c>
      <c r="N51" s="8">
        <v>43201</v>
      </c>
      <c r="O51" s="8" t="s">
        <v>54</v>
      </c>
      <c r="P51" s="8" t="s">
        <v>283</v>
      </c>
      <c r="Q51" s="8" t="s">
        <v>22</v>
      </c>
    </row>
    <row r="52" spans="1:17" ht="28.5" customHeight="1" x14ac:dyDescent="0.25">
      <c r="A52" s="4" t="s">
        <v>323</v>
      </c>
      <c r="B52" s="4" t="s">
        <v>259</v>
      </c>
      <c r="C52" s="3" t="s">
        <v>625</v>
      </c>
      <c r="D52" s="3"/>
      <c r="E52" s="3" t="s">
        <v>267</v>
      </c>
      <c r="F52" s="4"/>
      <c r="G52" s="4" t="s">
        <v>306</v>
      </c>
      <c r="H52" s="5">
        <v>50</v>
      </c>
      <c r="I52" s="6">
        <v>1</v>
      </c>
      <c r="J52" s="6">
        <v>0</v>
      </c>
      <c r="K52" s="10" t="s">
        <v>65</v>
      </c>
      <c r="L52" s="4" t="s">
        <v>269</v>
      </c>
      <c r="M52" s="8" t="s">
        <v>292</v>
      </c>
      <c r="N52" s="8" t="s">
        <v>292</v>
      </c>
      <c r="O52" s="8" t="s">
        <v>54</v>
      </c>
      <c r="P52" s="8" t="s">
        <v>307</v>
      </c>
      <c r="Q52" s="8" t="s">
        <v>17</v>
      </c>
    </row>
    <row r="53" spans="1:17" ht="28.5" customHeight="1" x14ac:dyDescent="0.25">
      <c r="A53" s="4" t="s">
        <v>324</v>
      </c>
      <c r="B53" s="4" t="s">
        <v>259</v>
      </c>
      <c r="C53" s="3" t="s">
        <v>756</v>
      </c>
      <c r="D53" s="3"/>
      <c r="E53" s="3" t="s">
        <v>267</v>
      </c>
      <c r="F53" s="4"/>
      <c r="G53" s="4" t="s">
        <v>283</v>
      </c>
      <c r="H53" s="5">
        <v>0</v>
      </c>
      <c r="I53" s="6">
        <v>1</v>
      </c>
      <c r="J53" s="6">
        <v>0</v>
      </c>
      <c r="K53" s="10" t="s">
        <v>66</v>
      </c>
      <c r="L53" s="4" t="s">
        <v>269</v>
      </c>
      <c r="M53" s="8" t="s">
        <v>292</v>
      </c>
      <c r="N53" s="8" t="s">
        <v>292</v>
      </c>
      <c r="O53" s="8" t="s">
        <v>54</v>
      </c>
      <c r="P53" s="8" t="s">
        <v>283</v>
      </c>
      <c r="Q53" s="8" t="s">
        <v>40</v>
      </c>
    </row>
    <row r="54" spans="1:17" ht="28.5" customHeight="1" x14ac:dyDescent="0.25">
      <c r="A54" s="4" t="s">
        <v>325</v>
      </c>
      <c r="B54" s="4" t="s">
        <v>259</v>
      </c>
      <c r="C54" s="3" t="s">
        <v>626</v>
      </c>
      <c r="D54" s="3"/>
      <c r="E54" s="3" t="s">
        <v>267</v>
      </c>
      <c r="F54" s="4"/>
      <c r="G54" s="4" t="s">
        <v>303</v>
      </c>
      <c r="H54" s="5">
        <v>652.09837000000005</v>
      </c>
      <c r="I54" s="6">
        <v>1</v>
      </c>
      <c r="J54" s="6">
        <v>0</v>
      </c>
      <c r="K54" s="10" t="s">
        <v>67</v>
      </c>
      <c r="L54" s="4" t="s">
        <v>269</v>
      </c>
      <c r="M54" s="8">
        <v>41701</v>
      </c>
      <c r="N54" s="8">
        <v>41934</v>
      </c>
      <c r="O54" s="8" t="s">
        <v>54</v>
      </c>
      <c r="P54" s="8" t="s">
        <v>326</v>
      </c>
      <c r="Q54" s="8" t="s">
        <v>17</v>
      </c>
    </row>
    <row r="55" spans="1:17" ht="28.5" customHeight="1" x14ac:dyDescent="0.25">
      <c r="A55" s="4" t="s">
        <v>327</v>
      </c>
      <c r="B55" s="4" t="s">
        <v>259</v>
      </c>
      <c r="C55" s="3" t="s">
        <v>614</v>
      </c>
      <c r="D55" s="3"/>
      <c r="E55" s="3" t="s">
        <v>267</v>
      </c>
      <c r="F55" s="4">
        <v>4</v>
      </c>
      <c r="G55" s="4" t="s">
        <v>328</v>
      </c>
      <c r="H55" s="5">
        <v>299.75952274785317</v>
      </c>
      <c r="I55" s="6">
        <v>1</v>
      </c>
      <c r="J55" s="6">
        <v>0</v>
      </c>
      <c r="K55" s="10" t="s">
        <v>68</v>
      </c>
      <c r="L55" s="4" t="s">
        <v>269</v>
      </c>
      <c r="M55" s="8">
        <v>42468</v>
      </c>
      <c r="N55" s="8">
        <v>42632</v>
      </c>
      <c r="O55" s="8" t="s">
        <v>54</v>
      </c>
      <c r="P55" s="8" t="s">
        <v>329</v>
      </c>
      <c r="Q55" s="8" t="s">
        <v>17</v>
      </c>
    </row>
    <row r="56" spans="1:17" ht="28.5" customHeight="1" x14ac:dyDescent="0.25">
      <c r="A56" s="4" t="s">
        <v>330</v>
      </c>
      <c r="B56" s="4" t="s">
        <v>259</v>
      </c>
      <c r="C56" s="3" t="s">
        <v>627</v>
      </c>
      <c r="D56" s="3"/>
      <c r="E56" s="3" t="s">
        <v>267</v>
      </c>
      <c r="F56" s="4"/>
      <c r="G56" s="4" t="s">
        <v>283</v>
      </c>
      <c r="H56" s="5">
        <v>501.36550819672129</v>
      </c>
      <c r="I56" s="6">
        <v>1</v>
      </c>
      <c r="J56" s="6">
        <v>0</v>
      </c>
      <c r="K56" s="10" t="s">
        <v>69</v>
      </c>
      <c r="L56" s="4" t="s">
        <v>269</v>
      </c>
      <c r="M56" s="8">
        <v>43131</v>
      </c>
      <c r="N56" s="8">
        <v>43171</v>
      </c>
      <c r="O56" s="8" t="s">
        <v>54</v>
      </c>
      <c r="P56" s="8" t="s">
        <v>283</v>
      </c>
      <c r="Q56" s="8" t="s">
        <v>28</v>
      </c>
    </row>
    <row r="57" spans="1:17" ht="28.5" customHeight="1" x14ac:dyDescent="0.25">
      <c r="A57" s="4" t="s">
        <v>331</v>
      </c>
      <c r="B57" s="4" t="s">
        <v>259</v>
      </c>
      <c r="C57" s="3" t="s">
        <v>628</v>
      </c>
      <c r="D57" s="3"/>
      <c r="E57" s="3" t="s">
        <v>267</v>
      </c>
      <c r="F57" s="4">
        <v>3</v>
      </c>
      <c r="G57" s="4" t="s">
        <v>332</v>
      </c>
      <c r="H57" s="5">
        <v>52.20287131147542</v>
      </c>
      <c r="I57" s="6">
        <v>1</v>
      </c>
      <c r="J57" s="6">
        <v>0</v>
      </c>
      <c r="K57" s="10" t="s">
        <v>70</v>
      </c>
      <c r="L57" s="4" t="s">
        <v>269</v>
      </c>
      <c r="M57" s="8">
        <v>42599</v>
      </c>
      <c r="N57" s="8">
        <v>42695</v>
      </c>
      <c r="O57" s="8" t="s">
        <v>54</v>
      </c>
      <c r="P57" s="8" t="s">
        <v>333</v>
      </c>
      <c r="Q57" s="8" t="s">
        <v>17</v>
      </c>
    </row>
    <row r="58" spans="1:17" ht="28.5" customHeight="1" x14ac:dyDescent="0.25">
      <c r="A58" s="4" t="s">
        <v>334</v>
      </c>
      <c r="B58" s="4" t="s">
        <v>259</v>
      </c>
      <c r="C58" s="3" t="s">
        <v>629</v>
      </c>
      <c r="D58" s="3"/>
      <c r="E58" s="3" t="s">
        <v>267</v>
      </c>
      <c r="F58" s="4"/>
      <c r="G58" s="4" t="s">
        <v>335</v>
      </c>
      <c r="H58" s="5">
        <v>214.31522000000001</v>
      </c>
      <c r="I58" s="6">
        <v>1</v>
      </c>
      <c r="J58" s="6">
        <v>0</v>
      </c>
      <c r="K58" s="10" t="s">
        <v>71</v>
      </c>
      <c r="L58" s="4" t="s">
        <v>269</v>
      </c>
      <c r="M58" s="8">
        <v>42514</v>
      </c>
      <c r="N58" s="8">
        <v>42612</v>
      </c>
      <c r="O58" s="8" t="s">
        <v>54</v>
      </c>
      <c r="P58" s="8" t="s">
        <v>336</v>
      </c>
      <c r="Q58" s="8" t="s">
        <v>17</v>
      </c>
    </row>
    <row r="59" spans="1:17" ht="28.5" customHeight="1" x14ac:dyDescent="0.25">
      <c r="A59" s="4" t="s">
        <v>337</v>
      </c>
      <c r="B59" s="4" t="s">
        <v>259</v>
      </c>
      <c r="C59" s="3" t="s">
        <v>630</v>
      </c>
      <c r="D59" s="3"/>
      <c r="E59" s="3" t="s">
        <v>267</v>
      </c>
      <c r="F59" s="4">
        <v>2</v>
      </c>
      <c r="G59" s="4" t="s">
        <v>338</v>
      </c>
      <c r="H59" s="5">
        <v>226.03584103044494</v>
      </c>
      <c r="I59" s="6">
        <v>1</v>
      </c>
      <c r="J59" s="6">
        <v>0</v>
      </c>
      <c r="K59" s="10" t="s">
        <v>72</v>
      </c>
      <c r="L59" s="4" t="s">
        <v>269</v>
      </c>
      <c r="M59" s="8">
        <v>42493</v>
      </c>
      <c r="N59" s="8">
        <v>42627</v>
      </c>
      <c r="O59" s="8" t="s">
        <v>54</v>
      </c>
      <c r="P59" s="8" t="s">
        <v>339</v>
      </c>
      <c r="Q59" s="8" t="s">
        <v>19</v>
      </c>
    </row>
    <row r="60" spans="1:17" ht="28.5" customHeight="1" x14ac:dyDescent="0.25">
      <c r="A60" s="4" t="s">
        <v>220</v>
      </c>
      <c r="B60" s="4" t="s">
        <v>259</v>
      </c>
      <c r="C60" s="3" t="s">
        <v>631</v>
      </c>
      <c r="D60" s="3"/>
      <c r="E60" s="3" t="s">
        <v>267</v>
      </c>
      <c r="F60" s="4">
        <v>3</v>
      </c>
      <c r="G60" s="4" t="s">
        <v>340</v>
      </c>
      <c r="H60" s="5">
        <v>92.246702287275582</v>
      </c>
      <c r="I60" s="6">
        <v>1</v>
      </c>
      <c r="J60" s="6">
        <v>0</v>
      </c>
      <c r="K60" s="10" t="s">
        <v>73</v>
      </c>
      <c r="L60" s="4" t="s">
        <v>269</v>
      </c>
      <c r="M60" s="8">
        <v>42493</v>
      </c>
      <c r="N60" s="8">
        <v>42626</v>
      </c>
      <c r="O60" s="8" t="s">
        <v>54</v>
      </c>
      <c r="P60" s="8" t="s">
        <v>341</v>
      </c>
      <c r="Q60" s="8" t="s">
        <v>17</v>
      </c>
    </row>
    <row r="61" spans="1:17" ht="28.5" customHeight="1" x14ac:dyDescent="0.25">
      <c r="A61" s="4" t="s">
        <v>222</v>
      </c>
      <c r="B61" s="4" t="s">
        <v>259</v>
      </c>
      <c r="C61" s="3" t="s">
        <v>632</v>
      </c>
      <c r="D61" s="3"/>
      <c r="E61" s="3" t="s">
        <v>267</v>
      </c>
      <c r="F61" s="4">
        <v>6</v>
      </c>
      <c r="G61" s="4" t="s">
        <v>342</v>
      </c>
      <c r="H61" s="5">
        <v>4020.0198654566748</v>
      </c>
      <c r="I61" s="6">
        <v>1</v>
      </c>
      <c r="J61" s="6">
        <v>0</v>
      </c>
      <c r="K61" s="10" t="s">
        <v>74</v>
      </c>
      <c r="L61" s="4" t="s">
        <v>269</v>
      </c>
      <c r="M61" s="8">
        <v>42493</v>
      </c>
      <c r="N61" s="8">
        <v>42622</v>
      </c>
      <c r="O61" s="8" t="s">
        <v>54</v>
      </c>
      <c r="P61" s="8" t="s">
        <v>343</v>
      </c>
      <c r="Q61" s="8" t="s">
        <v>19</v>
      </c>
    </row>
    <row r="62" spans="1:17" ht="28.5" customHeight="1" x14ac:dyDescent="0.25">
      <c r="A62" s="4" t="s">
        <v>224</v>
      </c>
      <c r="B62" s="4" t="s">
        <v>259</v>
      </c>
      <c r="C62" s="3" t="s">
        <v>633</v>
      </c>
      <c r="D62" s="3"/>
      <c r="E62" s="3" t="s">
        <v>267</v>
      </c>
      <c r="F62" s="4">
        <v>5</v>
      </c>
      <c r="G62" s="4" t="s">
        <v>344</v>
      </c>
      <c r="H62" s="5">
        <v>1005.8610696721311</v>
      </c>
      <c r="I62" s="6">
        <v>1</v>
      </c>
      <c r="J62" s="6">
        <v>0</v>
      </c>
      <c r="K62" s="10" t="s">
        <v>75</v>
      </c>
      <c r="L62" s="4" t="s">
        <v>269</v>
      </c>
      <c r="M62" s="8">
        <v>42493</v>
      </c>
      <c r="N62" s="8">
        <v>42549</v>
      </c>
      <c r="O62" s="8" t="s">
        <v>54</v>
      </c>
      <c r="P62" s="8" t="s">
        <v>329</v>
      </c>
      <c r="Q62" s="8" t="s">
        <v>19</v>
      </c>
    </row>
    <row r="63" spans="1:17" ht="28.5" customHeight="1" x14ac:dyDescent="0.25">
      <c r="A63" s="4" t="s">
        <v>345</v>
      </c>
      <c r="B63" s="4" t="s">
        <v>259</v>
      </c>
      <c r="C63" s="3" t="s">
        <v>634</v>
      </c>
      <c r="D63" s="3"/>
      <c r="E63" s="3" t="s">
        <v>267</v>
      </c>
      <c r="F63" s="4"/>
      <c r="G63" s="4" t="s">
        <v>346</v>
      </c>
      <c r="H63" s="5">
        <v>116.37782982045272</v>
      </c>
      <c r="I63" s="6">
        <v>1</v>
      </c>
      <c r="J63" s="6">
        <v>0</v>
      </c>
      <c r="K63" s="10" t="s">
        <v>76</v>
      </c>
      <c r="L63" s="4" t="s">
        <v>269</v>
      </c>
      <c r="M63" s="8">
        <v>42493</v>
      </c>
      <c r="N63" s="8">
        <v>43118</v>
      </c>
      <c r="O63" s="8" t="s">
        <v>54</v>
      </c>
      <c r="P63" s="8" t="s">
        <v>283</v>
      </c>
      <c r="Q63" s="8" t="s">
        <v>22</v>
      </c>
    </row>
    <row r="64" spans="1:17" ht="28.5" customHeight="1" x14ac:dyDescent="0.25">
      <c r="A64" s="4" t="s">
        <v>347</v>
      </c>
      <c r="B64" s="4" t="s">
        <v>259</v>
      </c>
      <c r="C64" s="3" t="s">
        <v>635</v>
      </c>
      <c r="D64" s="3"/>
      <c r="E64" s="3" t="s">
        <v>267</v>
      </c>
      <c r="F64" s="4"/>
      <c r="G64" s="4" t="s">
        <v>348</v>
      </c>
      <c r="H64" s="5">
        <v>6.5162299999999993</v>
      </c>
      <c r="I64" s="6">
        <v>1</v>
      </c>
      <c r="J64" s="6">
        <v>0</v>
      </c>
      <c r="K64" s="10" t="s">
        <v>77</v>
      </c>
      <c r="L64" s="4" t="s">
        <v>269</v>
      </c>
      <c r="M64" s="8">
        <v>42493</v>
      </c>
      <c r="N64" s="8">
        <v>42381</v>
      </c>
      <c r="O64" s="8" t="s">
        <v>54</v>
      </c>
      <c r="P64" s="8" t="s">
        <v>349</v>
      </c>
      <c r="Q64" s="8" t="s">
        <v>17</v>
      </c>
    </row>
    <row r="65" spans="1:17" ht="28.5" customHeight="1" x14ac:dyDescent="0.25">
      <c r="A65" s="4" t="s">
        <v>350</v>
      </c>
      <c r="B65" s="4" t="s">
        <v>259</v>
      </c>
      <c r="C65" s="3" t="s">
        <v>636</v>
      </c>
      <c r="D65" s="3"/>
      <c r="E65" s="3" t="s">
        <v>267</v>
      </c>
      <c r="F65" s="4">
        <v>2</v>
      </c>
      <c r="G65" s="4" t="s">
        <v>351</v>
      </c>
      <c r="H65" s="5">
        <v>4.8253102732240443</v>
      </c>
      <c r="I65" s="6">
        <v>1</v>
      </c>
      <c r="J65" s="6">
        <v>0</v>
      </c>
      <c r="K65" s="10" t="s">
        <v>78</v>
      </c>
      <c r="L65" s="4" t="s">
        <v>269</v>
      </c>
      <c r="M65" s="8">
        <v>42493</v>
      </c>
      <c r="N65" s="8">
        <v>42480</v>
      </c>
      <c r="O65" s="8" t="s">
        <v>54</v>
      </c>
      <c r="P65" s="8" t="s">
        <v>333</v>
      </c>
      <c r="Q65" s="8" t="s">
        <v>17</v>
      </c>
    </row>
    <row r="66" spans="1:17" ht="28.5" customHeight="1" x14ac:dyDescent="0.25">
      <c r="A66" s="4" t="s">
        <v>352</v>
      </c>
      <c r="B66" s="4" t="s">
        <v>259</v>
      </c>
      <c r="C66" s="3" t="s">
        <v>637</v>
      </c>
      <c r="D66" s="3"/>
      <c r="E66" s="3" t="s">
        <v>267</v>
      </c>
      <c r="F66" s="4"/>
      <c r="G66" s="4" t="s">
        <v>353</v>
      </c>
      <c r="H66" s="5">
        <v>7.3079660655737708</v>
      </c>
      <c r="I66" s="6">
        <v>1</v>
      </c>
      <c r="J66" s="6">
        <v>0</v>
      </c>
      <c r="K66" s="10" t="s">
        <v>79</v>
      </c>
      <c r="L66" s="4" t="s">
        <v>269</v>
      </c>
      <c r="M66" s="8">
        <v>42493</v>
      </c>
      <c r="N66" s="8">
        <v>42612</v>
      </c>
      <c r="O66" s="8" t="s">
        <v>54</v>
      </c>
      <c r="P66" s="8" t="s">
        <v>354</v>
      </c>
      <c r="Q66" s="8" t="s">
        <v>17</v>
      </c>
    </row>
    <row r="67" spans="1:17" ht="28.5" customHeight="1" x14ac:dyDescent="0.25">
      <c r="A67" s="4" t="s">
        <v>355</v>
      </c>
      <c r="B67" s="4" t="s">
        <v>259</v>
      </c>
      <c r="C67" s="3" t="s">
        <v>638</v>
      </c>
      <c r="D67" s="3"/>
      <c r="E67" s="3" t="s">
        <v>267</v>
      </c>
      <c r="F67" s="4"/>
      <c r="G67" s="4" t="s">
        <v>356</v>
      </c>
      <c r="H67" s="5">
        <v>90.978239999999985</v>
      </c>
      <c r="I67" s="6">
        <v>1</v>
      </c>
      <c r="J67" s="6">
        <v>0</v>
      </c>
      <c r="K67" s="10" t="s">
        <v>80</v>
      </c>
      <c r="L67" s="4" t="s">
        <v>269</v>
      </c>
      <c r="M67" s="8">
        <v>42563</v>
      </c>
      <c r="N67" s="8">
        <v>42643</v>
      </c>
      <c r="O67" s="8" t="s">
        <v>54</v>
      </c>
      <c r="P67" s="8" t="s">
        <v>357</v>
      </c>
      <c r="Q67" s="8" t="s">
        <v>17</v>
      </c>
    </row>
    <row r="68" spans="1:17" ht="28.5" customHeight="1" x14ac:dyDescent="0.25">
      <c r="A68" s="4" t="s">
        <v>358</v>
      </c>
      <c r="B68" s="4" t="s">
        <v>259</v>
      </c>
      <c r="C68" s="3" t="s">
        <v>639</v>
      </c>
      <c r="D68" s="3"/>
      <c r="E68" s="3" t="s">
        <v>359</v>
      </c>
      <c r="F68" s="4"/>
      <c r="G68" s="4" t="s">
        <v>283</v>
      </c>
      <c r="H68" s="5">
        <v>0</v>
      </c>
      <c r="I68" s="6">
        <v>1</v>
      </c>
      <c r="J68" s="6">
        <v>0</v>
      </c>
      <c r="K68" s="10" t="s">
        <v>81</v>
      </c>
      <c r="L68" s="4" t="s">
        <v>284</v>
      </c>
      <c r="M68" s="8" t="s">
        <v>292</v>
      </c>
      <c r="N68" s="8" t="s">
        <v>292</v>
      </c>
      <c r="O68" s="8"/>
      <c r="P68" s="8" t="s">
        <v>283</v>
      </c>
      <c r="Q68" s="8" t="s">
        <v>40</v>
      </c>
    </row>
    <row r="69" spans="1:17" ht="28.5" customHeight="1" x14ac:dyDescent="0.25">
      <c r="A69" s="4" t="s">
        <v>360</v>
      </c>
      <c r="B69" s="4" t="s">
        <v>259</v>
      </c>
      <c r="C69" s="3" t="s">
        <v>640</v>
      </c>
      <c r="D69" s="3"/>
      <c r="E69" s="3" t="s">
        <v>267</v>
      </c>
      <c r="F69" s="4"/>
      <c r="G69" s="4" t="s">
        <v>361</v>
      </c>
      <c r="H69" s="5">
        <v>187.35358313817329</v>
      </c>
      <c r="I69" s="6">
        <v>1</v>
      </c>
      <c r="J69" s="6">
        <v>0</v>
      </c>
      <c r="K69" s="10" t="s">
        <v>82</v>
      </c>
      <c r="L69" s="4" t="s">
        <v>269</v>
      </c>
      <c r="M69" s="8">
        <v>42773</v>
      </c>
      <c r="N69" s="8">
        <v>42937</v>
      </c>
      <c r="O69" s="8" t="s">
        <v>54</v>
      </c>
      <c r="P69" s="8" t="s">
        <v>333</v>
      </c>
      <c r="Q69" s="8" t="s">
        <v>19</v>
      </c>
    </row>
    <row r="70" spans="1:17" ht="28.5" customHeight="1" x14ac:dyDescent="0.25">
      <c r="A70" s="4" t="s">
        <v>362</v>
      </c>
      <c r="B70" s="4" t="s">
        <v>259</v>
      </c>
      <c r="C70" s="3" t="s">
        <v>641</v>
      </c>
      <c r="D70" s="3"/>
      <c r="E70" s="3" t="s">
        <v>267</v>
      </c>
      <c r="F70" s="4"/>
      <c r="G70" s="4" t="s">
        <v>283</v>
      </c>
      <c r="H70" s="5">
        <v>0</v>
      </c>
      <c r="I70" s="6">
        <v>1</v>
      </c>
      <c r="J70" s="6">
        <v>0</v>
      </c>
      <c r="K70" s="10" t="s">
        <v>83</v>
      </c>
      <c r="L70" s="4" t="s">
        <v>269</v>
      </c>
      <c r="M70" s="8">
        <v>43090</v>
      </c>
      <c r="N70" s="8">
        <v>43160</v>
      </c>
      <c r="O70" s="8" t="s">
        <v>54</v>
      </c>
      <c r="P70" s="8" t="s">
        <v>283</v>
      </c>
      <c r="Q70" s="8" t="s">
        <v>40</v>
      </c>
    </row>
    <row r="71" spans="1:17" ht="28.5" customHeight="1" x14ac:dyDescent="0.25">
      <c r="A71" s="4" t="s">
        <v>363</v>
      </c>
      <c r="B71" s="4" t="s">
        <v>259</v>
      </c>
      <c r="C71" s="3" t="s">
        <v>642</v>
      </c>
      <c r="D71" s="3"/>
      <c r="E71" s="3" t="s">
        <v>267</v>
      </c>
      <c r="F71" s="4"/>
      <c r="G71" s="4" t="s">
        <v>364</v>
      </c>
      <c r="H71" s="5">
        <v>1901.7017954722871</v>
      </c>
      <c r="I71" s="6">
        <v>1</v>
      </c>
      <c r="J71" s="6">
        <v>0</v>
      </c>
      <c r="K71" s="10" t="s">
        <v>84</v>
      </c>
      <c r="L71" s="4" t="s">
        <v>269</v>
      </c>
      <c r="M71" s="8">
        <v>42581</v>
      </c>
      <c r="N71" s="8">
        <v>42718</v>
      </c>
      <c r="O71" s="8" t="s">
        <v>54</v>
      </c>
      <c r="P71" s="8" t="s">
        <v>329</v>
      </c>
      <c r="Q71" s="8" t="s">
        <v>19</v>
      </c>
    </row>
    <row r="72" spans="1:17" ht="28.5" customHeight="1" x14ac:dyDescent="0.25">
      <c r="A72" s="4" t="s">
        <v>365</v>
      </c>
      <c r="B72" s="4" t="s">
        <v>259</v>
      </c>
      <c r="C72" s="3" t="s">
        <v>643</v>
      </c>
      <c r="D72" s="3"/>
      <c r="E72" s="3" t="s">
        <v>267</v>
      </c>
      <c r="F72" s="4"/>
      <c r="G72" s="4" t="s">
        <v>283</v>
      </c>
      <c r="H72" s="5">
        <v>20</v>
      </c>
      <c r="I72" s="6">
        <v>1</v>
      </c>
      <c r="J72" s="6">
        <v>0</v>
      </c>
      <c r="K72" s="10" t="s">
        <v>85</v>
      </c>
      <c r="L72" s="4" t="s">
        <v>269</v>
      </c>
      <c r="M72" s="8">
        <v>43169</v>
      </c>
      <c r="N72" s="8">
        <v>43239</v>
      </c>
      <c r="O72" s="8" t="s">
        <v>54</v>
      </c>
      <c r="P72" s="8" t="s">
        <v>283</v>
      </c>
      <c r="Q72" s="8" t="s">
        <v>28</v>
      </c>
    </row>
    <row r="73" spans="1:17" ht="28.5" customHeight="1" x14ac:dyDescent="0.25">
      <c r="A73" s="4" t="s">
        <v>366</v>
      </c>
      <c r="B73" s="4" t="s">
        <v>259</v>
      </c>
      <c r="C73" s="3" t="s">
        <v>644</v>
      </c>
      <c r="D73" s="3"/>
      <c r="E73" s="3" t="s">
        <v>267</v>
      </c>
      <c r="F73" s="4"/>
      <c r="G73" s="4" t="s">
        <v>283</v>
      </c>
      <c r="H73" s="5">
        <v>93.676814988290403</v>
      </c>
      <c r="I73" s="6">
        <v>1</v>
      </c>
      <c r="J73" s="6">
        <v>0</v>
      </c>
      <c r="K73" s="10" t="s">
        <v>86</v>
      </c>
      <c r="L73" s="4" t="s">
        <v>269</v>
      </c>
      <c r="M73" s="8">
        <v>43159</v>
      </c>
      <c r="N73" s="8">
        <v>43237</v>
      </c>
      <c r="O73" s="8" t="s">
        <v>54</v>
      </c>
      <c r="P73" s="8" t="s">
        <v>283</v>
      </c>
      <c r="Q73" s="8" t="s">
        <v>28</v>
      </c>
    </row>
    <row r="74" spans="1:17" ht="28.5" customHeight="1" x14ac:dyDescent="0.25">
      <c r="A74" s="4" t="s">
        <v>367</v>
      </c>
      <c r="B74" s="4" t="s">
        <v>259</v>
      </c>
      <c r="C74" s="3" t="s">
        <v>645</v>
      </c>
      <c r="D74" s="3"/>
      <c r="E74" s="3" t="s">
        <v>267</v>
      </c>
      <c r="F74" s="4"/>
      <c r="G74" s="4" t="s">
        <v>283</v>
      </c>
      <c r="H74" s="5">
        <v>1639.344262295082</v>
      </c>
      <c r="I74" s="6">
        <v>1</v>
      </c>
      <c r="J74" s="6">
        <v>0</v>
      </c>
      <c r="K74" s="10" t="s">
        <v>87</v>
      </c>
      <c r="L74" s="4" t="s">
        <v>269</v>
      </c>
      <c r="M74" s="8" t="s">
        <v>292</v>
      </c>
      <c r="N74" s="8" t="s">
        <v>292</v>
      </c>
      <c r="O74" s="8" t="s">
        <v>54</v>
      </c>
      <c r="P74" s="8" t="s">
        <v>283</v>
      </c>
      <c r="Q74" s="8" t="s">
        <v>28</v>
      </c>
    </row>
    <row r="75" spans="1:17" ht="28.5" customHeight="1" x14ac:dyDescent="0.25">
      <c r="A75" s="4" t="s">
        <v>368</v>
      </c>
      <c r="B75" s="4" t="s">
        <v>259</v>
      </c>
      <c r="C75" s="3" t="s">
        <v>646</v>
      </c>
      <c r="D75" s="3"/>
      <c r="E75" s="3" t="s">
        <v>267</v>
      </c>
      <c r="F75" s="4"/>
      <c r="G75" s="4" t="s">
        <v>283</v>
      </c>
      <c r="H75" s="5">
        <v>0</v>
      </c>
      <c r="I75" s="6">
        <v>1</v>
      </c>
      <c r="J75" s="6">
        <v>0</v>
      </c>
      <c r="K75" s="10" t="s">
        <v>88</v>
      </c>
      <c r="L75" s="4" t="s">
        <v>269</v>
      </c>
      <c r="M75" s="8" t="s">
        <v>292</v>
      </c>
      <c r="N75" s="8" t="s">
        <v>292</v>
      </c>
      <c r="O75" s="8" t="s">
        <v>54</v>
      </c>
      <c r="P75" s="8" t="s">
        <v>283</v>
      </c>
      <c r="Q75" s="8" t="s">
        <v>40</v>
      </c>
    </row>
    <row r="76" spans="1:17" ht="28.5" customHeight="1" x14ac:dyDescent="0.25">
      <c r="A76" s="4" t="s">
        <v>369</v>
      </c>
      <c r="B76" s="4" t="s">
        <v>259</v>
      </c>
      <c r="C76" s="3" t="s">
        <v>647</v>
      </c>
      <c r="D76" s="3"/>
      <c r="E76" s="3" t="s">
        <v>267</v>
      </c>
      <c r="F76" s="4"/>
      <c r="G76" s="4" t="s">
        <v>370</v>
      </c>
      <c r="H76" s="5">
        <v>408.84997217798593</v>
      </c>
      <c r="I76" s="6">
        <v>1</v>
      </c>
      <c r="J76" s="6">
        <v>0</v>
      </c>
      <c r="K76" s="10" t="s">
        <v>89</v>
      </c>
      <c r="L76" s="4" t="s">
        <v>269</v>
      </c>
      <c r="M76" s="8" t="s">
        <v>292</v>
      </c>
      <c r="N76" s="8">
        <v>42734</v>
      </c>
      <c r="O76" s="8" t="s">
        <v>54</v>
      </c>
      <c r="P76" s="8" t="s">
        <v>329</v>
      </c>
      <c r="Q76" s="8" t="s">
        <v>19</v>
      </c>
    </row>
    <row r="77" spans="1:17" ht="28.5" customHeight="1" x14ac:dyDescent="0.25">
      <c r="A77" s="4" t="s">
        <v>371</v>
      </c>
      <c r="B77" s="4" t="s">
        <v>259</v>
      </c>
      <c r="C77" s="3" t="s">
        <v>648</v>
      </c>
      <c r="D77" s="3"/>
      <c r="E77" s="3" t="s">
        <v>267</v>
      </c>
      <c r="F77" s="4"/>
      <c r="G77" s="4" t="s">
        <v>372</v>
      </c>
      <c r="H77" s="5">
        <v>269.85604000000001</v>
      </c>
      <c r="I77" s="6">
        <v>1</v>
      </c>
      <c r="J77" s="6">
        <v>0</v>
      </c>
      <c r="K77" s="10" t="s">
        <v>90</v>
      </c>
      <c r="L77" s="4" t="s">
        <v>269</v>
      </c>
      <c r="M77" s="8">
        <v>42515</v>
      </c>
      <c r="N77" s="8">
        <v>42755</v>
      </c>
      <c r="O77" s="8" t="s">
        <v>54</v>
      </c>
      <c r="P77" s="8" t="s">
        <v>329</v>
      </c>
      <c r="Q77" s="8" t="s">
        <v>17</v>
      </c>
    </row>
    <row r="78" spans="1:17" ht="28.5" customHeight="1" x14ac:dyDescent="0.25">
      <c r="A78" s="4" t="s">
        <v>373</v>
      </c>
      <c r="B78" s="4" t="s">
        <v>259</v>
      </c>
      <c r="C78" s="3" t="s">
        <v>649</v>
      </c>
      <c r="D78" s="3"/>
      <c r="E78" s="3" t="s">
        <v>267</v>
      </c>
      <c r="F78" s="4">
        <v>2</v>
      </c>
      <c r="G78" s="4" t="s">
        <v>372</v>
      </c>
      <c r="H78" s="5">
        <v>100.20769495706479</v>
      </c>
      <c r="I78" s="6">
        <v>1</v>
      </c>
      <c r="J78" s="6">
        <v>0</v>
      </c>
      <c r="K78" s="10" t="s">
        <v>91</v>
      </c>
      <c r="L78" s="4" t="s">
        <v>269</v>
      </c>
      <c r="M78" s="8">
        <v>42515</v>
      </c>
      <c r="N78" s="8">
        <v>42727</v>
      </c>
      <c r="O78" s="8" t="s">
        <v>54</v>
      </c>
      <c r="P78" s="8" t="s">
        <v>329</v>
      </c>
      <c r="Q78" s="8" t="s">
        <v>17</v>
      </c>
    </row>
    <row r="79" spans="1:17" ht="28.5" customHeight="1" x14ac:dyDescent="0.25">
      <c r="A79" s="4" t="s">
        <v>374</v>
      </c>
      <c r="B79" s="4" t="s">
        <v>259</v>
      </c>
      <c r="C79" s="3" t="s">
        <v>650</v>
      </c>
      <c r="D79" s="3"/>
      <c r="E79" s="3" t="s">
        <v>267</v>
      </c>
      <c r="F79" s="4"/>
      <c r="G79" s="4" t="s">
        <v>375</v>
      </c>
      <c r="H79" s="5">
        <v>120.54614996877439</v>
      </c>
      <c r="I79" s="6">
        <v>1</v>
      </c>
      <c r="J79" s="6">
        <v>0</v>
      </c>
      <c r="K79" s="10" t="s">
        <v>92</v>
      </c>
      <c r="L79" s="4" t="s">
        <v>269</v>
      </c>
      <c r="M79" s="8">
        <v>42756</v>
      </c>
      <c r="N79" s="8">
        <v>42842</v>
      </c>
      <c r="O79" s="8" t="s">
        <v>54</v>
      </c>
      <c r="P79" s="8" t="s">
        <v>329</v>
      </c>
      <c r="Q79" s="8" t="s">
        <v>19</v>
      </c>
    </row>
    <row r="80" spans="1:17" ht="28.5" customHeight="1" x14ac:dyDescent="0.25">
      <c r="A80" s="4" t="s">
        <v>376</v>
      </c>
      <c r="B80" s="4" t="s">
        <v>300</v>
      </c>
      <c r="C80" s="3" t="s">
        <v>651</v>
      </c>
      <c r="D80" s="3"/>
      <c r="E80" s="3" t="s">
        <v>267</v>
      </c>
      <c r="F80" s="4"/>
      <c r="G80" s="4" t="s">
        <v>377</v>
      </c>
      <c r="H80" s="5">
        <v>114.74213</v>
      </c>
      <c r="I80" s="6">
        <v>1</v>
      </c>
      <c r="J80" s="6">
        <v>0</v>
      </c>
      <c r="K80" s="10" t="s">
        <v>93</v>
      </c>
      <c r="L80" s="4" t="s">
        <v>269</v>
      </c>
      <c r="M80" s="8">
        <v>42615</v>
      </c>
      <c r="N80" s="8">
        <v>42730</v>
      </c>
      <c r="O80" s="8" t="s">
        <v>54</v>
      </c>
      <c r="P80" s="8" t="s">
        <v>378</v>
      </c>
      <c r="Q80" s="8" t="s">
        <v>17</v>
      </c>
    </row>
    <row r="81" spans="1:17" ht="34.200000000000003" x14ac:dyDescent="0.25">
      <c r="A81" s="4" t="s">
        <v>241</v>
      </c>
      <c r="B81" s="4" t="s">
        <v>299</v>
      </c>
      <c r="C81" s="3" t="s">
        <v>652</v>
      </c>
      <c r="D81" s="3"/>
      <c r="E81" s="3" t="s">
        <v>379</v>
      </c>
      <c r="F81" s="4"/>
      <c r="G81" s="4" t="s">
        <v>283</v>
      </c>
      <c r="H81" s="5">
        <v>115.5877</v>
      </c>
      <c r="I81" s="6">
        <v>1</v>
      </c>
      <c r="J81" s="6">
        <v>0</v>
      </c>
      <c r="K81" s="10" t="s">
        <v>94</v>
      </c>
      <c r="L81" s="4" t="s">
        <v>284</v>
      </c>
      <c r="M81" s="8">
        <v>43039</v>
      </c>
      <c r="N81" s="8">
        <v>43214</v>
      </c>
      <c r="O81" s="8"/>
      <c r="P81" s="8" t="s">
        <v>283</v>
      </c>
      <c r="Q81" s="8" t="s">
        <v>28</v>
      </c>
    </row>
    <row r="82" spans="1:17" ht="28.5" customHeight="1" x14ac:dyDescent="0.25">
      <c r="A82" s="4" t="s">
        <v>209</v>
      </c>
      <c r="B82" s="4" t="s">
        <v>259</v>
      </c>
      <c r="C82" s="3" t="s">
        <v>653</v>
      </c>
      <c r="D82" s="3"/>
      <c r="E82" s="3" t="s">
        <v>359</v>
      </c>
      <c r="F82" s="4"/>
      <c r="G82" s="4" t="s">
        <v>283</v>
      </c>
      <c r="H82" s="5">
        <v>32.43334894613583</v>
      </c>
      <c r="I82" s="6">
        <v>1</v>
      </c>
      <c r="J82" s="6">
        <v>0</v>
      </c>
      <c r="K82" s="10" t="s">
        <v>95</v>
      </c>
      <c r="L82" s="4" t="s">
        <v>284</v>
      </c>
      <c r="M82" s="8">
        <v>43131</v>
      </c>
      <c r="N82" s="8">
        <v>43188</v>
      </c>
      <c r="O82" s="8"/>
      <c r="P82" s="8" t="s">
        <v>283</v>
      </c>
      <c r="Q82" s="8" t="s">
        <v>28</v>
      </c>
    </row>
    <row r="83" spans="1:17" ht="28.5" customHeight="1" x14ac:dyDescent="0.25">
      <c r="A83" s="4" t="s">
        <v>213</v>
      </c>
      <c r="B83" s="4" t="s">
        <v>259</v>
      </c>
      <c r="C83" s="3" t="s">
        <v>654</v>
      </c>
      <c r="D83" s="3"/>
      <c r="E83" s="3" t="s">
        <v>267</v>
      </c>
      <c r="F83" s="4">
        <v>3</v>
      </c>
      <c r="G83" s="4" t="s">
        <v>96</v>
      </c>
      <c r="H83" s="5">
        <v>326.86711631537855</v>
      </c>
      <c r="I83" s="6">
        <v>1</v>
      </c>
      <c r="J83" s="6">
        <v>0</v>
      </c>
      <c r="K83" s="10" t="s">
        <v>97</v>
      </c>
      <c r="L83" s="4" t="s">
        <v>269</v>
      </c>
      <c r="M83" s="8">
        <v>42871</v>
      </c>
      <c r="N83" s="8">
        <v>42948</v>
      </c>
      <c r="O83" s="8" t="s">
        <v>54</v>
      </c>
      <c r="P83" s="8" t="s">
        <v>333</v>
      </c>
      <c r="Q83" s="8" t="s">
        <v>19</v>
      </c>
    </row>
    <row r="84" spans="1:17" ht="28.5" customHeight="1" x14ac:dyDescent="0.25">
      <c r="A84" s="4" t="s">
        <v>380</v>
      </c>
      <c r="B84" s="4" t="s">
        <v>259</v>
      </c>
      <c r="C84" s="3" t="s">
        <v>655</v>
      </c>
      <c r="D84" s="3"/>
      <c r="E84" s="3" t="s">
        <v>773</v>
      </c>
      <c r="F84" s="4">
        <v>7</v>
      </c>
      <c r="G84" s="4" t="s">
        <v>283</v>
      </c>
      <c r="H84" s="87">
        <v>27938.560000000001</v>
      </c>
      <c r="I84" s="6">
        <v>1</v>
      </c>
      <c r="J84" s="6">
        <v>0</v>
      </c>
      <c r="K84" s="10" t="s">
        <v>98</v>
      </c>
      <c r="L84" s="4" t="s">
        <v>262</v>
      </c>
      <c r="M84" s="8">
        <v>42984</v>
      </c>
      <c r="N84" s="8">
        <v>43118</v>
      </c>
      <c r="O84" s="8"/>
      <c r="P84" s="8" t="s">
        <v>283</v>
      </c>
      <c r="Q84" s="8" t="s">
        <v>36</v>
      </c>
    </row>
    <row r="85" spans="1:17" ht="28.5" customHeight="1" x14ac:dyDescent="0.25">
      <c r="A85" s="4" t="s">
        <v>381</v>
      </c>
      <c r="B85" s="4" t="s">
        <v>259</v>
      </c>
      <c r="C85" s="3" t="s">
        <v>762</v>
      </c>
      <c r="D85" s="3"/>
      <c r="E85" s="3" t="s">
        <v>267</v>
      </c>
      <c r="F85" s="4"/>
      <c r="G85" s="4" t="s">
        <v>283</v>
      </c>
      <c r="H85" s="5">
        <v>2844.0049800000002</v>
      </c>
      <c r="I85" s="6">
        <v>1</v>
      </c>
      <c r="J85" s="6">
        <v>0</v>
      </c>
      <c r="K85" s="10" t="s">
        <v>99</v>
      </c>
      <c r="L85" s="4" t="s">
        <v>269</v>
      </c>
      <c r="M85" s="8">
        <v>43123</v>
      </c>
      <c r="N85" s="8">
        <v>43171</v>
      </c>
      <c r="O85" s="8" t="s">
        <v>54</v>
      </c>
      <c r="P85" s="8" t="s">
        <v>283</v>
      </c>
      <c r="Q85" s="8" t="s">
        <v>28</v>
      </c>
    </row>
    <row r="86" spans="1:17" ht="28.5" customHeight="1" x14ac:dyDescent="0.25">
      <c r="A86" s="4" t="s">
        <v>382</v>
      </c>
      <c r="B86" s="4" t="s">
        <v>259</v>
      </c>
      <c r="C86" s="3" t="s">
        <v>761</v>
      </c>
      <c r="D86" s="3"/>
      <c r="E86" s="3" t="s">
        <v>267</v>
      </c>
      <c r="F86" s="4"/>
      <c r="G86" s="4" t="s">
        <v>283</v>
      </c>
      <c r="H86" s="5">
        <v>3756.4673380171739</v>
      </c>
      <c r="I86" s="6">
        <v>1</v>
      </c>
      <c r="J86" s="6">
        <v>0</v>
      </c>
      <c r="K86" s="10" t="s">
        <v>100</v>
      </c>
      <c r="L86" s="4" t="s">
        <v>269</v>
      </c>
      <c r="M86" s="8">
        <v>42978</v>
      </c>
      <c r="N86" s="8">
        <v>43123</v>
      </c>
      <c r="O86" s="8" t="s">
        <v>54</v>
      </c>
      <c r="P86" s="8" t="s">
        <v>283</v>
      </c>
      <c r="Q86" s="8" t="s">
        <v>36</v>
      </c>
    </row>
    <row r="87" spans="1:17" ht="28.5" customHeight="1" x14ac:dyDescent="0.25">
      <c r="A87" s="4" t="s">
        <v>383</v>
      </c>
      <c r="B87" s="4" t="s">
        <v>259</v>
      </c>
      <c r="C87" s="3" t="s">
        <v>763</v>
      </c>
      <c r="D87" s="3"/>
      <c r="E87" s="3" t="s">
        <v>267</v>
      </c>
      <c r="F87" s="4"/>
      <c r="G87" s="4" t="s">
        <v>283</v>
      </c>
      <c r="H87" s="5">
        <v>934.57943925233701</v>
      </c>
      <c r="I87" s="6">
        <v>1</v>
      </c>
      <c r="J87" s="6">
        <v>0</v>
      </c>
      <c r="K87" s="10" t="s">
        <v>101</v>
      </c>
      <c r="L87" s="4" t="s">
        <v>269</v>
      </c>
      <c r="M87" s="8">
        <v>43123</v>
      </c>
      <c r="N87" s="8">
        <v>43171</v>
      </c>
      <c r="O87" s="8" t="s">
        <v>54</v>
      </c>
      <c r="P87" s="8" t="s">
        <v>283</v>
      </c>
      <c r="Q87" s="8" t="s">
        <v>28</v>
      </c>
    </row>
    <row r="88" spans="1:17" ht="28.5" customHeight="1" x14ac:dyDescent="0.25">
      <c r="A88" s="4" t="s">
        <v>384</v>
      </c>
      <c r="B88" s="4" t="s">
        <v>259</v>
      </c>
      <c r="C88" s="3" t="s">
        <v>764</v>
      </c>
      <c r="D88" s="3"/>
      <c r="E88" s="3" t="s">
        <v>267</v>
      </c>
      <c r="F88" s="4"/>
      <c r="G88" s="4" t="s">
        <v>283</v>
      </c>
      <c r="H88" s="5">
        <v>1495.3271000000002</v>
      </c>
      <c r="I88" s="6">
        <v>1</v>
      </c>
      <c r="J88" s="6">
        <v>0</v>
      </c>
      <c r="K88" s="10" t="s">
        <v>102</v>
      </c>
      <c r="L88" s="4" t="s">
        <v>269</v>
      </c>
      <c r="M88" s="8">
        <v>43123</v>
      </c>
      <c r="N88" s="8">
        <v>43201</v>
      </c>
      <c r="O88" s="8" t="s">
        <v>54</v>
      </c>
      <c r="P88" s="8" t="s">
        <v>283</v>
      </c>
      <c r="Q88" s="8" t="s">
        <v>28</v>
      </c>
    </row>
    <row r="89" spans="1:17" ht="28.5" customHeight="1" x14ac:dyDescent="0.25">
      <c r="A89" s="4" t="s">
        <v>385</v>
      </c>
      <c r="B89" s="4" t="s">
        <v>259</v>
      </c>
      <c r="C89" s="3" t="s">
        <v>765</v>
      </c>
      <c r="D89" s="3"/>
      <c r="E89" s="3" t="s">
        <v>267</v>
      </c>
      <c r="F89" s="4"/>
      <c r="G89" s="4" t="s">
        <v>283</v>
      </c>
      <c r="H89" s="5">
        <v>3028.8836846213894</v>
      </c>
      <c r="I89" s="6">
        <v>1</v>
      </c>
      <c r="J89" s="6">
        <v>0</v>
      </c>
      <c r="K89" s="10" t="s">
        <v>103</v>
      </c>
      <c r="L89" s="4" t="s">
        <v>269</v>
      </c>
      <c r="M89" s="8">
        <v>43039</v>
      </c>
      <c r="N89" s="8">
        <v>43117</v>
      </c>
      <c r="O89" s="8" t="s">
        <v>54</v>
      </c>
      <c r="P89" s="8" t="s">
        <v>283</v>
      </c>
      <c r="Q89" s="8" t="s">
        <v>28</v>
      </c>
    </row>
    <row r="90" spans="1:17" ht="28.5" customHeight="1" x14ac:dyDescent="0.25">
      <c r="A90" s="4" t="s">
        <v>386</v>
      </c>
      <c r="B90" s="4" t="s">
        <v>259</v>
      </c>
      <c r="C90" s="3" t="s">
        <v>656</v>
      </c>
      <c r="D90" s="3"/>
      <c r="E90" s="3" t="s">
        <v>267</v>
      </c>
      <c r="F90" s="4"/>
      <c r="G90" s="4" t="s">
        <v>283</v>
      </c>
      <c r="H90" s="5">
        <v>650</v>
      </c>
      <c r="I90" s="6">
        <v>1</v>
      </c>
      <c r="J90" s="6">
        <v>0</v>
      </c>
      <c r="K90" s="10" t="s">
        <v>104</v>
      </c>
      <c r="L90" s="4" t="s">
        <v>269</v>
      </c>
      <c r="M90" s="8">
        <v>43069</v>
      </c>
      <c r="N90" s="8">
        <v>43055</v>
      </c>
      <c r="O90" s="8" t="s">
        <v>54</v>
      </c>
      <c r="P90" s="8" t="s">
        <v>283</v>
      </c>
      <c r="Q90" s="8" t="s">
        <v>36</v>
      </c>
    </row>
    <row r="91" spans="1:17" ht="28.5" customHeight="1" x14ac:dyDescent="0.25">
      <c r="A91" s="4" t="s">
        <v>105</v>
      </c>
      <c r="B91" s="4" t="s">
        <v>300</v>
      </c>
      <c r="C91" s="3" t="s">
        <v>657</v>
      </c>
      <c r="D91" s="3"/>
      <c r="E91" s="3" t="s">
        <v>267</v>
      </c>
      <c r="F91" s="4">
        <v>8</v>
      </c>
      <c r="G91" s="4" t="s">
        <v>283</v>
      </c>
      <c r="H91" s="5">
        <v>750.920736924278</v>
      </c>
      <c r="I91" s="6">
        <v>1</v>
      </c>
      <c r="J91" s="6">
        <v>0</v>
      </c>
      <c r="K91" s="10" t="s">
        <v>106</v>
      </c>
      <c r="L91" s="4" t="s">
        <v>269</v>
      </c>
      <c r="M91" s="8">
        <v>43123</v>
      </c>
      <c r="N91" s="8">
        <v>43171</v>
      </c>
      <c r="O91" s="8" t="s">
        <v>54</v>
      </c>
      <c r="P91" s="8" t="s">
        <v>283</v>
      </c>
      <c r="Q91" s="8" t="s">
        <v>28</v>
      </c>
    </row>
    <row r="92" spans="1:17" ht="28.5" customHeight="1" x14ac:dyDescent="0.25">
      <c r="A92" s="4" t="s">
        <v>226</v>
      </c>
      <c r="B92" s="4" t="s">
        <v>259</v>
      </c>
      <c r="C92" s="3" t="s">
        <v>658</v>
      </c>
      <c r="D92" s="3"/>
      <c r="E92" s="3" t="s">
        <v>359</v>
      </c>
      <c r="F92" s="4"/>
      <c r="G92" s="4" t="s">
        <v>283</v>
      </c>
      <c r="H92" s="5">
        <v>37.470725995316158</v>
      </c>
      <c r="I92" s="6">
        <v>1</v>
      </c>
      <c r="J92" s="6">
        <v>0</v>
      </c>
      <c r="K92" s="10" t="s">
        <v>107</v>
      </c>
      <c r="L92" s="4" t="s">
        <v>284</v>
      </c>
      <c r="M92" s="8">
        <v>42824</v>
      </c>
      <c r="N92" s="8">
        <v>43148</v>
      </c>
      <c r="O92" s="8"/>
      <c r="P92" s="8" t="s">
        <v>283</v>
      </c>
      <c r="Q92" s="8" t="s">
        <v>36</v>
      </c>
    </row>
    <row r="93" spans="1:17" ht="28.5" customHeight="1" x14ac:dyDescent="0.25">
      <c r="A93" s="4" t="s">
        <v>211</v>
      </c>
      <c r="B93" s="4" t="s">
        <v>259</v>
      </c>
      <c r="C93" s="3" t="s">
        <v>659</v>
      </c>
      <c r="D93" s="3"/>
      <c r="E93" s="3" t="s">
        <v>387</v>
      </c>
      <c r="F93" s="4"/>
      <c r="G93" s="4" t="s">
        <v>283</v>
      </c>
      <c r="H93" s="5">
        <v>20.659778298204529</v>
      </c>
      <c r="I93" s="6">
        <v>1</v>
      </c>
      <c r="J93" s="6">
        <v>0</v>
      </c>
      <c r="K93" s="10" t="s">
        <v>108</v>
      </c>
      <c r="L93" s="4" t="s">
        <v>262</v>
      </c>
      <c r="M93" s="8" t="s">
        <v>292</v>
      </c>
      <c r="N93" s="8">
        <v>43063</v>
      </c>
      <c r="O93" s="8"/>
      <c r="P93" s="8" t="s">
        <v>283</v>
      </c>
      <c r="Q93" s="8" t="s">
        <v>28</v>
      </c>
    </row>
    <row r="94" spans="1:17" ht="28.5" customHeight="1" x14ac:dyDescent="0.25">
      <c r="A94" s="4" t="s">
        <v>767</v>
      </c>
      <c r="B94" s="4" t="s">
        <v>259</v>
      </c>
      <c r="C94" s="3" t="s">
        <v>768</v>
      </c>
      <c r="D94" s="3"/>
      <c r="E94" s="3" t="s">
        <v>267</v>
      </c>
      <c r="F94" s="4"/>
      <c r="G94" s="4"/>
      <c r="H94" s="88">
        <v>434.04</v>
      </c>
      <c r="I94" s="6">
        <v>0</v>
      </c>
      <c r="J94" s="6">
        <v>1</v>
      </c>
      <c r="K94" s="10" t="s">
        <v>769</v>
      </c>
      <c r="L94" s="4" t="s">
        <v>269</v>
      </c>
      <c r="M94" s="8">
        <v>42653</v>
      </c>
      <c r="N94" s="8">
        <v>42697</v>
      </c>
      <c r="O94" s="8" t="s">
        <v>54</v>
      </c>
      <c r="P94" s="8"/>
      <c r="Q94" s="8" t="s">
        <v>28</v>
      </c>
    </row>
    <row r="95" spans="1:17" s="21" customFormat="1" ht="12.6" thickBot="1" x14ac:dyDescent="0.3">
      <c r="A95" s="61" t="s">
        <v>573</v>
      </c>
      <c r="B95" s="61"/>
      <c r="C95" s="61"/>
      <c r="D95" s="61"/>
      <c r="E95" s="61"/>
      <c r="F95" s="61"/>
      <c r="G95" s="61"/>
      <c r="H95" s="23">
        <f>SUM(H41:H94)</f>
        <v>62961.738858713696</v>
      </c>
      <c r="I95" s="24">
        <f>SUMPRODUCT(H41:H94,I41:I94)</f>
        <v>62527.698858713695</v>
      </c>
      <c r="J95" s="24">
        <f>SUMPRODUCT(H41:H94,J41:J94)</f>
        <v>434.04</v>
      </c>
      <c r="K95" s="14"/>
      <c r="L95" s="12"/>
      <c r="M95" s="15"/>
      <c r="N95" s="15"/>
      <c r="O95" s="15"/>
      <c r="P95" s="12"/>
      <c r="Q95" s="12"/>
    </row>
    <row r="96" spans="1:17" s="21" customFormat="1" ht="15.75" customHeight="1" thickBot="1" x14ac:dyDescent="0.3">
      <c r="A96" s="1">
        <v>3</v>
      </c>
      <c r="B96" s="36" t="s">
        <v>574</v>
      </c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8"/>
    </row>
    <row r="97" spans="1:17" s="21" customFormat="1" ht="34.799999999999997" thickBot="1" x14ac:dyDescent="0.3">
      <c r="A97" s="1" t="s">
        <v>0</v>
      </c>
      <c r="B97" s="1" t="s">
        <v>1</v>
      </c>
      <c r="C97" s="1" t="s">
        <v>2</v>
      </c>
      <c r="D97" s="22" t="s">
        <v>572</v>
      </c>
      <c r="E97" s="25" t="s">
        <v>3</v>
      </c>
      <c r="F97" s="22" t="s">
        <v>4</v>
      </c>
      <c r="G97" s="22" t="s">
        <v>5</v>
      </c>
      <c r="H97" s="22" t="s">
        <v>6</v>
      </c>
      <c r="I97" s="22" t="s">
        <v>7</v>
      </c>
      <c r="J97" s="22" t="s">
        <v>8</v>
      </c>
      <c r="K97" s="1" t="s">
        <v>9</v>
      </c>
      <c r="L97" s="22" t="s">
        <v>10</v>
      </c>
      <c r="M97" s="22" t="s">
        <v>11</v>
      </c>
      <c r="N97" s="22" t="s">
        <v>12</v>
      </c>
      <c r="O97" s="22" t="s">
        <v>13</v>
      </c>
      <c r="P97" s="22" t="s">
        <v>14</v>
      </c>
      <c r="Q97" s="22" t="s">
        <v>15</v>
      </c>
    </row>
    <row r="98" spans="1:17" ht="28.5" customHeight="1" x14ac:dyDescent="0.25">
      <c r="A98" s="4" t="s">
        <v>388</v>
      </c>
      <c r="B98" s="4" t="s">
        <v>259</v>
      </c>
      <c r="C98" s="3" t="s">
        <v>660</v>
      </c>
      <c r="D98" s="3"/>
      <c r="E98" s="3" t="s">
        <v>267</v>
      </c>
      <c r="F98" s="4"/>
      <c r="G98" s="4" t="s">
        <v>307</v>
      </c>
      <c r="H98" s="5">
        <v>0</v>
      </c>
      <c r="I98" s="6">
        <v>1</v>
      </c>
      <c r="J98" s="6">
        <v>0</v>
      </c>
      <c r="K98" s="10" t="s">
        <v>109</v>
      </c>
      <c r="L98" s="4" t="s">
        <v>269</v>
      </c>
      <c r="M98" s="8" t="s">
        <v>292</v>
      </c>
      <c r="N98" s="8" t="s">
        <v>292</v>
      </c>
      <c r="O98" s="8" t="s">
        <v>54</v>
      </c>
      <c r="P98" s="8" t="s">
        <v>307</v>
      </c>
      <c r="Q98" s="8" t="s">
        <v>40</v>
      </c>
    </row>
    <row r="99" spans="1:17" ht="28.5" customHeight="1" x14ac:dyDescent="0.25">
      <c r="A99" s="4" t="s">
        <v>389</v>
      </c>
      <c r="B99" s="4" t="s">
        <v>300</v>
      </c>
      <c r="C99" s="3" t="s">
        <v>661</v>
      </c>
      <c r="D99" s="3"/>
      <c r="E99" s="3" t="s">
        <v>260</v>
      </c>
      <c r="F99" s="4"/>
      <c r="G99" s="4" t="s">
        <v>390</v>
      </c>
      <c r="H99" s="5">
        <v>260.53953000000001</v>
      </c>
      <c r="I99" s="6">
        <v>1</v>
      </c>
      <c r="J99" s="6">
        <v>0</v>
      </c>
      <c r="K99" s="10" t="s">
        <v>110</v>
      </c>
      <c r="L99" s="4" t="s">
        <v>284</v>
      </c>
      <c r="M99" s="8">
        <v>41926</v>
      </c>
      <c r="N99" s="8">
        <v>42167</v>
      </c>
      <c r="O99" s="8"/>
      <c r="P99" s="8" t="s">
        <v>391</v>
      </c>
      <c r="Q99" s="8" t="s">
        <v>17</v>
      </c>
    </row>
    <row r="100" spans="1:17" ht="28.5" customHeight="1" x14ac:dyDescent="0.25">
      <c r="A100" s="4" t="s">
        <v>392</v>
      </c>
      <c r="B100" s="4" t="s">
        <v>259</v>
      </c>
      <c r="C100" s="3" t="s">
        <v>662</v>
      </c>
      <c r="D100" s="3"/>
      <c r="E100" s="3" t="s">
        <v>267</v>
      </c>
      <c r="F100" s="4"/>
      <c r="G100" s="4" t="s">
        <v>393</v>
      </c>
      <c r="H100" s="5">
        <v>949.48966320062448</v>
      </c>
      <c r="I100" s="6">
        <v>1</v>
      </c>
      <c r="J100" s="6">
        <v>0</v>
      </c>
      <c r="K100" s="10" t="s">
        <v>111</v>
      </c>
      <c r="L100" s="4" t="s">
        <v>269</v>
      </c>
      <c r="M100" s="8">
        <v>41183</v>
      </c>
      <c r="N100" s="8">
        <v>41200</v>
      </c>
      <c r="O100" s="8" t="s">
        <v>54</v>
      </c>
      <c r="P100" s="8" t="s">
        <v>394</v>
      </c>
      <c r="Q100" s="8" t="s">
        <v>19</v>
      </c>
    </row>
    <row r="101" spans="1:17" ht="28.5" customHeight="1" x14ac:dyDescent="0.25">
      <c r="A101" s="4" t="s">
        <v>395</v>
      </c>
      <c r="B101" s="4" t="s">
        <v>300</v>
      </c>
      <c r="C101" s="3" t="s">
        <v>663</v>
      </c>
      <c r="D101" s="3"/>
      <c r="E101" s="3" t="s">
        <v>260</v>
      </c>
      <c r="F101" s="4"/>
      <c r="G101" s="4" t="s">
        <v>396</v>
      </c>
      <c r="H101" s="5">
        <v>1032.0451553473847</v>
      </c>
      <c r="I101" s="6">
        <v>1</v>
      </c>
      <c r="J101" s="6">
        <v>0</v>
      </c>
      <c r="K101" s="10" t="s">
        <v>112</v>
      </c>
      <c r="L101" s="4" t="s">
        <v>262</v>
      </c>
      <c r="M101" s="8">
        <v>42661</v>
      </c>
      <c r="N101" s="8">
        <v>43028</v>
      </c>
      <c r="O101" s="8"/>
      <c r="P101" s="8"/>
      <c r="Q101" s="8" t="s">
        <v>19</v>
      </c>
    </row>
    <row r="102" spans="1:17" ht="28.5" customHeight="1" x14ac:dyDescent="0.25">
      <c r="A102" s="4" t="s">
        <v>397</v>
      </c>
      <c r="B102" s="4" t="s">
        <v>259</v>
      </c>
      <c r="C102" s="3" t="s">
        <v>664</v>
      </c>
      <c r="D102" s="3"/>
      <c r="E102" s="3" t="s">
        <v>260</v>
      </c>
      <c r="F102" s="4"/>
      <c r="G102" s="4" t="s">
        <v>398</v>
      </c>
      <c r="H102" s="5">
        <v>940.85437314597959</v>
      </c>
      <c r="I102" s="6">
        <v>1</v>
      </c>
      <c r="J102" s="6">
        <v>0</v>
      </c>
      <c r="K102" s="10" t="s">
        <v>113</v>
      </c>
      <c r="L102" s="4" t="s">
        <v>262</v>
      </c>
      <c r="M102" s="8">
        <v>42755</v>
      </c>
      <c r="N102" s="8">
        <v>42922</v>
      </c>
      <c r="O102" s="8"/>
      <c r="P102" s="8"/>
      <c r="Q102" s="8" t="s">
        <v>19</v>
      </c>
    </row>
    <row r="103" spans="1:17" ht="28.5" customHeight="1" x14ac:dyDescent="0.25">
      <c r="A103" s="4" t="s">
        <v>242</v>
      </c>
      <c r="B103" s="4" t="s">
        <v>259</v>
      </c>
      <c r="C103" s="3" t="s">
        <v>665</v>
      </c>
      <c r="D103" s="3"/>
      <c r="E103" s="3" t="s">
        <v>260</v>
      </c>
      <c r="F103" s="4"/>
      <c r="G103" s="4" t="s">
        <v>283</v>
      </c>
      <c r="H103" s="5">
        <v>1130.26333</v>
      </c>
      <c r="I103" s="6">
        <v>1</v>
      </c>
      <c r="J103" s="6">
        <v>0</v>
      </c>
      <c r="K103" s="10" t="s">
        <v>114</v>
      </c>
      <c r="L103" s="4" t="s">
        <v>284</v>
      </c>
      <c r="M103" s="8">
        <v>43076</v>
      </c>
      <c r="N103" s="8">
        <v>43169</v>
      </c>
      <c r="O103" s="8"/>
      <c r="P103" s="8" t="s">
        <v>283</v>
      </c>
      <c r="Q103" s="8" t="s">
        <v>28</v>
      </c>
    </row>
    <row r="104" spans="1:17" ht="28.5" customHeight="1" x14ac:dyDescent="0.25">
      <c r="A104" s="4" t="s">
        <v>399</v>
      </c>
      <c r="B104" s="4" t="s">
        <v>300</v>
      </c>
      <c r="C104" s="3" t="s">
        <v>666</v>
      </c>
      <c r="D104" s="3"/>
      <c r="E104" s="3" t="s">
        <v>260</v>
      </c>
      <c r="F104" s="4"/>
      <c r="G104" s="4" t="s">
        <v>283</v>
      </c>
      <c r="H104" s="5">
        <v>0</v>
      </c>
      <c r="I104" s="6">
        <v>1</v>
      </c>
      <c r="J104" s="6">
        <v>0</v>
      </c>
      <c r="K104" s="10" t="s">
        <v>115</v>
      </c>
      <c r="L104" s="4" t="s">
        <v>262</v>
      </c>
      <c r="M104" s="8" t="s">
        <v>292</v>
      </c>
      <c r="N104" s="8" t="s">
        <v>292</v>
      </c>
      <c r="O104" s="8"/>
      <c r="P104" s="8" t="s">
        <v>283</v>
      </c>
      <c r="Q104" s="8" t="s">
        <v>40</v>
      </c>
    </row>
    <row r="105" spans="1:17" ht="28.5" customHeight="1" x14ac:dyDescent="0.25">
      <c r="A105" s="4" t="s">
        <v>243</v>
      </c>
      <c r="B105" s="4" t="s">
        <v>259</v>
      </c>
      <c r="C105" s="3" t="s">
        <v>667</v>
      </c>
      <c r="D105" s="3"/>
      <c r="E105" s="3" t="s">
        <v>260</v>
      </c>
      <c r="F105" s="4"/>
      <c r="G105" s="4" t="s">
        <v>283</v>
      </c>
      <c r="H105" s="5">
        <v>291.95940671350502</v>
      </c>
      <c r="I105" s="6">
        <v>1</v>
      </c>
      <c r="J105" s="6">
        <v>0</v>
      </c>
      <c r="K105" s="10" t="s">
        <v>116</v>
      </c>
      <c r="L105" s="4" t="s">
        <v>284</v>
      </c>
      <c r="M105" s="8">
        <v>43099</v>
      </c>
      <c r="N105" s="8">
        <v>43217</v>
      </c>
      <c r="O105" s="8"/>
      <c r="P105" s="8" t="s">
        <v>283</v>
      </c>
      <c r="Q105" s="8" t="s">
        <v>28</v>
      </c>
    </row>
    <row r="106" spans="1:17" ht="28.5" customHeight="1" x14ac:dyDescent="0.25">
      <c r="A106" s="4" t="s">
        <v>400</v>
      </c>
      <c r="B106" s="4" t="s">
        <v>259</v>
      </c>
      <c r="C106" s="3" t="s">
        <v>669</v>
      </c>
      <c r="D106" s="3"/>
      <c r="E106" s="3" t="s">
        <v>267</v>
      </c>
      <c r="F106" s="4"/>
      <c r="G106" s="4" t="s">
        <v>283</v>
      </c>
      <c r="H106" s="5">
        <v>399.68774395003902</v>
      </c>
      <c r="I106" s="6">
        <v>1</v>
      </c>
      <c r="J106" s="6">
        <v>0</v>
      </c>
      <c r="K106" s="10" t="s">
        <v>118</v>
      </c>
      <c r="L106" s="4" t="s">
        <v>269</v>
      </c>
      <c r="M106" s="8">
        <v>43123</v>
      </c>
      <c r="N106" s="8">
        <v>43156</v>
      </c>
      <c r="O106" s="8" t="s">
        <v>54</v>
      </c>
      <c r="P106" s="8" t="s">
        <v>283</v>
      </c>
      <c r="Q106" s="8" t="s">
        <v>28</v>
      </c>
    </row>
    <row r="107" spans="1:17" ht="28.5" customHeight="1" x14ac:dyDescent="0.25">
      <c r="A107" s="4" t="s">
        <v>401</v>
      </c>
      <c r="B107" s="4" t="s">
        <v>299</v>
      </c>
      <c r="C107" s="3" t="s">
        <v>670</v>
      </c>
      <c r="D107" s="3"/>
      <c r="E107" s="3" t="s">
        <v>267</v>
      </c>
      <c r="F107" s="4"/>
      <c r="G107" s="4" t="s">
        <v>283</v>
      </c>
      <c r="H107" s="5">
        <v>0</v>
      </c>
      <c r="I107" s="6">
        <v>1</v>
      </c>
      <c r="J107" s="6">
        <v>0</v>
      </c>
      <c r="K107" s="10" t="s">
        <v>119</v>
      </c>
      <c r="L107" s="4" t="s">
        <v>269</v>
      </c>
      <c r="M107" s="8" t="s">
        <v>292</v>
      </c>
      <c r="N107" s="8" t="s">
        <v>292</v>
      </c>
      <c r="O107" s="8" t="s">
        <v>54</v>
      </c>
      <c r="P107" s="8" t="s">
        <v>283</v>
      </c>
      <c r="Q107" s="8" t="s">
        <v>40</v>
      </c>
    </row>
    <row r="108" spans="1:17" ht="28.5" customHeight="1" x14ac:dyDescent="0.25">
      <c r="A108" s="4" t="s">
        <v>402</v>
      </c>
      <c r="B108" s="4" t="s">
        <v>259</v>
      </c>
      <c r="C108" s="3" t="s">
        <v>671</v>
      </c>
      <c r="D108" s="3"/>
      <c r="E108" s="3" t="s">
        <v>387</v>
      </c>
      <c r="F108" s="4"/>
      <c r="G108" s="4" t="s">
        <v>403</v>
      </c>
      <c r="H108" s="5">
        <v>468.14699480093674</v>
      </c>
      <c r="I108" s="6">
        <v>1</v>
      </c>
      <c r="J108" s="6">
        <v>0</v>
      </c>
      <c r="K108" s="10" t="s">
        <v>120</v>
      </c>
      <c r="L108" s="4" t="s">
        <v>262</v>
      </c>
      <c r="M108" s="8" t="s">
        <v>292</v>
      </c>
      <c r="N108" s="8">
        <v>42734</v>
      </c>
      <c r="O108" s="8"/>
      <c r="P108" s="8" t="s">
        <v>404</v>
      </c>
      <c r="Q108" s="8" t="s">
        <v>19</v>
      </c>
    </row>
    <row r="109" spans="1:17" ht="28.5" customHeight="1" x14ac:dyDescent="0.25">
      <c r="A109" s="4" t="s">
        <v>405</v>
      </c>
      <c r="B109" s="4" t="s">
        <v>259</v>
      </c>
      <c r="C109" s="3" t="s">
        <v>672</v>
      </c>
      <c r="D109" s="3"/>
      <c r="E109" s="3" t="s">
        <v>267</v>
      </c>
      <c r="F109" s="4"/>
      <c r="G109" s="4" t="s">
        <v>406</v>
      </c>
      <c r="H109" s="5">
        <v>106.44808430913348</v>
      </c>
      <c r="I109" s="6">
        <v>0</v>
      </c>
      <c r="J109" s="6">
        <v>1</v>
      </c>
      <c r="K109" s="10" t="s">
        <v>121</v>
      </c>
      <c r="L109" s="4" t="s">
        <v>269</v>
      </c>
      <c r="M109" s="8">
        <v>42515</v>
      </c>
      <c r="N109" s="8">
        <v>42614</v>
      </c>
      <c r="O109" s="8" t="s">
        <v>54</v>
      </c>
      <c r="P109" s="8" t="s">
        <v>407</v>
      </c>
      <c r="Q109" s="8" t="s">
        <v>19</v>
      </c>
    </row>
    <row r="110" spans="1:17" ht="28.5" customHeight="1" x14ac:dyDescent="0.25">
      <c r="A110" s="4" t="s">
        <v>244</v>
      </c>
      <c r="B110" s="4" t="s">
        <v>300</v>
      </c>
      <c r="C110" s="3" t="s">
        <v>673</v>
      </c>
      <c r="D110" s="3"/>
      <c r="E110" s="3" t="s">
        <v>260</v>
      </c>
      <c r="F110" s="4"/>
      <c r="G110" s="4" t="s">
        <v>283</v>
      </c>
      <c r="H110" s="5">
        <v>200</v>
      </c>
      <c r="I110" s="6">
        <v>1</v>
      </c>
      <c r="J110" s="6">
        <v>0</v>
      </c>
      <c r="K110" s="10" t="s">
        <v>122</v>
      </c>
      <c r="L110" s="4" t="s">
        <v>284</v>
      </c>
      <c r="M110" s="8">
        <v>43106</v>
      </c>
      <c r="N110" s="8">
        <v>43199</v>
      </c>
      <c r="O110" s="8"/>
      <c r="P110" s="8" t="s">
        <v>283</v>
      </c>
      <c r="Q110" s="8" t="s">
        <v>28</v>
      </c>
    </row>
    <row r="111" spans="1:17" ht="28.5" customHeight="1" x14ac:dyDescent="0.25">
      <c r="A111" s="4" t="s">
        <v>408</v>
      </c>
      <c r="B111" s="4" t="s">
        <v>300</v>
      </c>
      <c r="C111" s="3" t="s">
        <v>674</v>
      </c>
      <c r="D111" s="3"/>
      <c r="E111" s="3" t="s">
        <v>359</v>
      </c>
      <c r="F111" s="4"/>
      <c r="G111" s="4" t="s">
        <v>409</v>
      </c>
      <c r="H111" s="5">
        <v>25.448524590163931</v>
      </c>
      <c r="I111" s="6">
        <v>1</v>
      </c>
      <c r="J111" s="6">
        <v>0</v>
      </c>
      <c r="K111" s="10" t="s">
        <v>123</v>
      </c>
      <c r="L111" s="4" t="s">
        <v>284</v>
      </c>
      <c r="M111" s="8" t="s">
        <v>292</v>
      </c>
      <c r="N111" s="8">
        <v>43004</v>
      </c>
      <c r="O111" s="8"/>
      <c r="P111" s="8" t="s">
        <v>329</v>
      </c>
      <c r="Q111" s="8" t="s">
        <v>19</v>
      </c>
    </row>
    <row r="112" spans="1:17" ht="28.5" customHeight="1" x14ac:dyDescent="0.25">
      <c r="A112" s="4" t="s">
        <v>410</v>
      </c>
      <c r="B112" s="4" t="s">
        <v>259</v>
      </c>
      <c r="C112" s="3" t="s">
        <v>675</v>
      </c>
      <c r="D112" s="3"/>
      <c r="E112" s="3" t="s">
        <v>359</v>
      </c>
      <c r="F112" s="4"/>
      <c r="G112" s="4" t="s">
        <v>411</v>
      </c>
      <c r="H112" s="5">
        <v>62.451209999999996</v>
      </c>
      <c r="I112" s="6">
        <v>1</v>
      </c>
      <c r="J112" s="6">
        <v>0</v>
      </c>
      <c r="K112" s="10" t="s">
        <v>124</v>
      </c>
      <c r="L112" s="4" t="s">
        <v>284</v>
      </c>
      <c r="M112" s="8">
        <v>42824</v>
      </c>
      <c r="N112" s="8">
        <v>43087</v>
      </c>
      <c r="O112" s="8"/>
      <c r="P112" s="8" t="s">
        <v>283</v>
      </c>
      <c r="Q112" s="8" t="s">
        <v>36</v>
      </c>
    </row>
    <row r="113" spans="1:17" ht="28.5" customHeight="1" x14ac:dyDescent="0.25">
      <c r="A113" s="4" t="s">
        <v>412</v>
      </c>
      <c r="B113" s="4" t="s">
        <v>259</v>
      </c>
      <c r="C113" s="3" t="s">
        <v>676</v>
      </c>
      <c r="D113" s="3"/>
      <c r="E113" s="3" t="s">
        <v>267</v>
      </c>
      <c r="F113" s="4"/>
      <c r="G113" s="4" t="s">
        <v>283</v>
      </c>
      <c r="H113" s="5">
        <v>624.51209992193594</v>
      </c>
      <c r="I113" s="6">
        <v>1</v>
      </c>
      <c r="J113" s="6">
        <v>0</v>
      </c>
      <c r="K113" s="10" t="s">
        <v>125</v>
      </c>
      <c r="L113" s="4" t="s">
        <v>269</v>
      </c>
      <c r="M113" s="8">
        <v>43008</v>
      </c>
      <c r="N113" s="8">
        <v>43117</v>
      </c>
      <c r="O113" s="8" t="s">
        <v>54</v>
      </c>
      <c r="P113" s="8" t="s">
        <v>283</v>
      </c>
      <c r="Q113" s="8" t="s">
        <v>28</v>
      </c>
    </row>
    <row r="114" spans="1:17" ht="28.5" customHeight="1" x14ac:dyDescent="0.25">
      <c r="A114" s="4" t="s">
        <v>413</v>
      </c>
      <c r="B114" s="4" t="s">
        <v>259</v>
      </c>
      <c r="C114" s="3" t="s">
        <v>677</v>
      </c>
      <c r="D114" s="3"/>
      <c r="E114" s="3" t="s">
        <v>387</v>
      </c>
      <c r="F114" s="4"/>
      <c r="G114" s="4" t="s">
        <v>283</v>
      </c>
      <c r="H114" s="5">
        <v>1028.8963800623053</v>
      </c>
      <c r="I114" s="6">
        <v>0.4032341689506771</v>
      </c>
      <c r="J114" s="6">
        <v>0.5967658310493229</v>
      </c>
      <c r="K114" s="10" t="s">
        <v>126</v>
      </c>
      <c r="L114" s="4" t="s">
        <v>262</v>
      </c>
      <c r="M114" s="8">
        <v>43019</v>
      </c>
      <c r="N114" s="8">
        <v>43104</v>
      </c>
      <c r="O114" s="8"/>
      <c r="P114" s="8" t="s">
        <v>283</v>
      </c>
      <c r="Q114" s="8" t="s">
        <v>28</v>
      </c>
    </row>
    <row r="115" spans="1:17" ht="28.5" customHeight="1" x14ac:dyDescent="0.25">
      <c r="A115" s="4" t="s">
        <v>245</v>
      </c>
      <c r="B115" s="4" t="s">
        <v>259</v>
      </c>
      <c r="C115" s="3" t="s">
        <v>678</v>
      </c>
      <c r="D115" s="3"/>
      <c r="E115" s="3" t="s">
        <v>260</v>
      </c>
      <c r="F115" s="4"/>
      <c r="G115" s="4" t="s">
        <v>283</v>
      </c>
      <c r="H115" s="5">
        <v>624.51210000000003</v>
      </c>
      <c r="I115" s="6">
        <v>1</v>
      </c>
      <c r="J115" s="6">
        <v>0</v>
      </c>
      <c r="K115" s="10" t="s">
        <v>127</v>
      </c>
      <c r="L115" s="4" t="s">
        <v>284</v>
      </c>
      <c r="M115" s="8">
        <v>43076</v>
      </c>
      <c r="N115" s="8">
        <v>43216</v>
      </c>
      <c r="O115" s="8"/>
      <c r="P115" s="8" t="s">
        <v>283</v>
      </c>
      <c r="Q115" s="8" t="s">
        <v>28</v>
      </c>
    </row>
    <row r="116" spans="1:17" ht="28.5" customHeight="1" x14ac:dyDescent="0.25">
      <c r="A116" s="4" t="s">
        <v>246</v>
      </c>
      <c r="B116" s="4" t="s">
        <v>259</v>
      </c>
      <c r="C116" s="3" t="s">
        <v>679</v>
      </c>
      <c r="D116" s="3"/>
      <c r="E116" s="3" t="s">
        <v>260</v>
      </c>
      <c r="F116" s="4"/>
      <c r="G116" s="4" t="s">
        <v>283</v>
      </c>
      <c r="H116" s="5">
        <v>80</v>
      </c>
      <c r="I116" s="6">
        <v>1</v>
      </c>
      <c r="J116" s="6">
        <v>0</v>
      </c>
      <c r="K116" s="10" t="s">
        <v>128</v>
      </c>
      <c r="L116" s="4" t="s">
        <v>284</v>
      </c>
      <c r="M116" s="8">
        <v>43101</v>
      </c>
      <c r="N116" s="8">
        <v>43239</v>
      </c>
      <c r="O116" s="8"/>
      <c r="P116" s="8" t="s">
        <v>283</v>
      </c>
      <c r="Q116" s="8" t="s">
        <v>28</v>
      </c>
    </row>
    <row r="117" spans="1:17" ht="28.5" customHeight="1" x14ac:dyDescent="0.25">
      <c r="A117" s="4" t="s">
        <v>129</v>
      </c>
      <c r="B117" s="4" t="s">
        <v>259</v>
      </c>
      <c r="C117" s="3" t="s">
        <v>680</v>
      </c>
      <c r="D117" s="3"/>
      <c r="E117" s="3" t="s">
        <v>260</v>
      </c>
      <c r="F117" s="4"/>
      <c r="G117" s="4" t="s">
        <v>283</v>
      </c>
      <c r="H117" s="5">
        <v>287.28971999999999</v>
      </c>
      <c r="I117" s="6">
        <v>1</v>
      </c>
      <c r="J117" s="6">
        <v>0</v>
      </c>
      <c r="K117" s="10" t="s">
        <v>130</v>
      </c>
      <c r="L117" s="4" t="s">
        <v>284</v>
      </c>
      <c r="M117" s="8">
        <v>43099</v>
      </c>
      <c r="N117" s="8">
        <v>43239</v>
      </c>
      <c r="O117" s="8"/>
      <c r="P117" s="8" t="s">
        <v>283</v>
      </c>
      <c r="Q117" s="8" t="s">
        <v>28</v>
      </c>
    </row>
    <row r="118" spans="1:17" ht="28.5" customHeight="1" x14ac:dyDescent="0.25">
      <c r="A118" s="4" t="s">
        <v>776</v>
      </c>
      <c r="B118" s="4" t="s">
        <v>259</v>
      </c>
      <c r="C118" s="3" t="s">
        <v>668</v>
      </c>
      <c r="D118" s="3"/>
      <c r="E118" s="3" t="s">
        <v>387</v>
      </c>
      <c r="F118" s="4"/>
      <c r="G118" s="4" t="s">
        <v>283</v>
      </c>
      <c r="H118" s="5">
        <v>107.72833723653396</v>
      </c>
      <c r="I118" s="6">
        <v>1</v>
      </c>
      <c r="J118" s="6">
        <v>0</v>
      </c>
      <c r="K118" s="10" t="s">
        <v>117</v>
      </c>
      <c r="L118" s="4" t="s">
        <v>262</v>
      </c>
      <c r="M118" s="8">
        <v>43123</v>
      </c>
      <c r="N118" s="8">
        <v>43188</v>
      </c>
      <c r="O118" s="8"/>
      <c r="P118" s="8" t="s">
        <v>283</v>
      </c>
      <c r="Q118" s="8" t="s">
        <v>28</v>
      </c>
    </row>
    <row r="119" spans="1:17" s="21" customFormat="1" ht="12.6" thickBot="1" x14ac:dyDescent="0.3">
      <c r="A119" s="61" t="s">
        <v>573</v>
      </c>
      <c r="B119" s="61"/>
      <c r="C119" s="61"/>
      <c r="D119" s="61"/>
      <c r="E119" s="61"/>
      <c r="F119" s="61"/>
      <c r="G119" s="61"/>
      <c r="H119" s="23">
        <f>SUM(H98:H118)</f>
        <v>8620.2726532785437</v>
      </c>
      <c r="I119" s="24">
        <f>SUMPRODUCT(H98:H118,I98:I118)</f>
        <v>7899.8143656578868</v>
      </c>
      <c r="J119" s="24">
        <f>SUMPRODUCT(H98:H118,J98:J118)</f>
        <v>720.45828762065514</v>
      </c>
      <c r="K119" s="14"/>
      <c r="L119" s="12"/>
      <c r="M119" s="15"/>
      <c r="N119" s="15"/>
      <c r="O119" s="15"/>
      <c r="P119" s="12"/>
      <c r="Q119" s="12"/>
    </row>
    <row r="120" spans="1:17" s="21" customFormat="1" ht="15.75" customHeight="1" thickBot="1" x14ac:dyDescent="0.3">
      <c r="A120" s="1">
        <v>4</v>
      </c>
      <c r="B120" s="36" t="s">
        <v>575</v>
      </c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8"/>
    </row>
    <row r="121" spans="1:17" s="21" customFormat="1" ht="34.799999999999997" thickBot="1" x14ac:dyDescent="0.3">
      <c r="A121" s="1" t="s">
        <v>0</v>
      </c>
      <c r="B121" s="1" t="s">
        <v>1</v>
      </c>
      <c r="C121" s="1" t="s">
        <v>2</v>
      </c>
      <c r="D121" s="22" t="s">
        <v>572</v>
      </c>
      <c r="E121" s="25" t="s">
        <v>3</v>
      </c>
      <c r="F121" s="22" t="s">
        <v>4</v>
      </c>
      <c r="G121" s="22" t="s">
        <v>5</v>
      </c>
      <c r="H121" s="22" t="s">
        <v>6</v>
      </c>
      <c r="I121" s="22" t="s">
        <v>7</v>
      </c>
      <c r="J121" s="22" t="s">
        <v>8</v>
      </c>
      <c r="K121" s="1" t="s">
        <v>9</v>
      </c>
      <c r="L121" s="22" t="s">
        <v>10</v>
      </c>
      <c r="M121" s="22" t="s">
        <v>11</v>
      </c>
      <c r="N121" s="22" t="s">
        <v>12</v>
      </c>
      <c r="O121" s="22" t="s">
        <v>13</v>
      </c>
      <c r="P121" s="22" t="s">
        <v>14</v>
      </c>
      <c r="Q121" s="22" t="s">
        <v>15</v>
      </c>
    </row>
    <row r="122" spans="1:17" ht="34.200000000000003" x14ac:dyDescent="0.25">
      <c r="A122" s="4" t="s">
        <v>414</v>
      </c>
      <c r="B122" s="4" t="s">
        <v>259</v>
      </c>
      <c r="C122" s="3" t="s">
        <v>681</v>
      </c>
      <c r="D122" s="3"/>
      <c r="E122" s="3" t="s">
        <v>415</v>
      </c>
      <c r="F122" s="4"/>
      <c r="G122" s="4" t="s">
        <v>416</v>
      </c>
      <c r="H122" s="5">
        <v>6780.3783261514454</v>
      </c>
      <c r="I122" s="6">
        <v>1</v>
      </c>
      <c r="J122" s="6">
        <v>0</v>
      </c>
      <c r="K122" s="10" t="s">
        <v>131</v>
      </c>
      <c r="L122" s="4" t="s">
        <v>262</v>
      </c>
      <c r="M122" s="8">
        <v>41537</v>
      </c>
      <c r="N122" s="8">
        <v>41865</v>
      </c>
      <c r="O122" s="8"/>
      <c r="P122" s="8" t="s">
        <v>417</v>
      </c>
      <c r="Q122" s="8" t="s">
        <v>19</v>
      </c>
    </row>
    <row r="123" spans="1:17" ht="34.200000000000003" x14ac:dyDescent="0.25">
      <c r="A123" s="4" t="s">
        <v>418</v>
      </c>
      <c r="B123" s="4" t="s">
        <v>259</v>
      </c>
      <c r="C123" s="3" t="s">
        <v>682</v>
      </c>
      <c r="D123" s="3"/>
      <c r="E123" s="3" t="s">
        <v>415</v>
      </c>
      <c r="F123" s="4"/>
      <c r="G123" s="4" t="s">
        <v>419</v>
      </c>
      <c r="H123" s="5">
        <v>4021.4754661202178</v>
      </c>
      <c r="I123" s="6">
        <v>1</v>
      </c>
      <c r="J123" s="6">
        <v>0</v>
      </c>
      <c r="K123" s="10" t="s">
        <v>132</v>
      </c>
      <c r="L123" s="4" t="s">
        <v>262</v>
      </c>
      <c r="M123" s="8">
        <v>41709</v>
      </c>
      <c r="N123" s="8">
        <v>42198</v>
      </c>
      <c r="O123" s="8"/>
      <c r="P123" s="8" t="s">
        <v>420</v>
      </c>
      <c r="Q123" s="8" t="s">
        <v>19</v>
      </c>
    </row>
    <row r="124" spans="1:17" ht="34.200000000000003" x14ac:dyDescent="0.25">
      <c r="A124" s="4" t="s">
        <v>421</v>
      </c>
      <c r="B124" s="4" t="s">
        <v>259</v>
      </c>
      <c r="C124" s="3" t="s">
        <v>683</v>
      </c>
      <c r="D124" s="3"/>
      <c r="E124" s="3" t="s">
        <v>415</v>
      </c>
      <c r="F124" s="4"/>
      <c r="G124" s="4" t="s">
        <v>422</v>
      </c>
      <c r="H124" s="5">
        <v>206.37479984387195</v>
      </c>
      <c r="I124" s="6">
        <v>1</v>
      </c>
      <c r="J124" s="6">
        <v>0</v>
      </c>
      <c r="K124" s="10" t="s">
        <v>133</v>
      </c>
      <c r="L124" s="4" t="s">
        <v>284</v>
      </c>
      <c r="M124" s="8">
        <v>41971</v>
      </c>
      <c r="N124" s="8">
        <v>42419</v>
      </c>
      <c r="O124" s="8"/>
      <c r="P124" s="8" t="s">
        <v>423</v>
      </c>
      <c r="Q124" s="8" t="s">
        <v>17</v>
      </c>
    </row>
    <row r="125" spans="1:17" ht="34.200000000000003" x14ac:dyDescent="0.25">
      <c r="A125" s="4" t="s">
        <v>424</v>
      </c>
      <c r="B125" s="4" t="s">
        <v>259</v>
      </c>
      <c r="C125" s="3" t="s">
        <v>766</v>
      </c>
      <c r="D125" s="3"/>
      <c r="E125" s="3" t="s">
        <v>415</v>
      </c>
      <c r="F125" s="4"/>
      <c r="G125" s="4" t="s">
        <v>425</v>
      </c>
      <c r="H125" s="5">
        <v>455.35122571428576</v>
      </c>
      <c r="I125" s="6">
        <v>1</v>
      </c>
      <c r="J125" s="6">
        <v>0</v>
      </c>
      <c r="K125" s="10" t="s">
        <v>134</v>
      </c>
      <c r="L125" s="4" t="s">
        <v>284</v>
      </c>
      <c r="M125" s="8">
        <v>42020</v>
      </c>
      <c r="N125" s="8">
        <v>42551</v>
      </c>
      <c r="O125" s="8"/>
      <c r="P125" s="8" t="s">
        <v>426</v>
      </c>
      <c r="Q125" s="8" t="s">
        <v>19</v>
      </c>
    </row>
    <row r="126" spans="1:17" ht="34.200000000000003" x14ac:dyDescent="0.25">
      <c r="A126" s="4" t="s">
        <v>427</v>
      </c>
      <c r="B126" s="4" t="s">
        <v>259</v>
      </c>
      <c r="C126" s="3" t="s">
        <v>757</v>
      </c>
      <c r="D126" s="3"/>
      <c r="E126" s="3" t="s">
        <v>415</v>
      </c>
      <c r="F126" s="4"/>
      <c r="G126" s="4" t="s">
        <v>428</v>
      </c>
      <c r="H126" s="5">
        <v>439.23473682279467</v>
      </c>
      <c r="I126" s="6">
        <v>1</v>
      </c>
      <c r="J126" s="6">
        <v>0</v>
      </c>
      <c r="K126" s="10" t="s">
        <v>135</v>
      </c>
      <c r="L126" s="4" t="s">
        <v>262</v>
      </c>
      <c r="M126" s="8">
        <v>41718</v>
      </c>
      <c r="N126" s="8">
        <v>42443</v>
      </c>
      <c r="O126" s="8"/>
      <c r="P126" s="8" t="s">
        <v>429</v>
      </c>
      <c r="Q126" s="8" t="s">
        <v>19</v>
      </c>
    </row>
    <row r="127" spans="1:17" ht="34.200000000000003" x14ac:dyDescent="0.25">
      <c r="A127" s="4" t="s">
        <v>427</v>
      </c>
      <c r="B127" s="4" t="s">
        <v>259</v>
      </c>
      <c r="C127" s="3" t="s">
        <v>758</v>
      </c>
      <c r="D127" s="3"/>
      <c r="E127" s="3" t="s">
        <v>415</v>
      </c>
      <c r="F127" s="4"/>
      <c r="G127" s="4" t="s">
        <v>428</v>
      </c>
      <c r="H127" s="5">
        <v>469.69879411397352</v>
      </c>
      <c r="I127" s="6">
        <v>1</v>
      </c>
      <c r="J127" s="6">
        <v>0</v>
      </c>
      <c r="K127" s="10" t="s">
        <v>136</v>
      </c>
      <c r="L127" s="4" t="s">
        <v>262</v>
      </c>
      <c r="M127" s="8">
        <v>41718</v>
      </c>
      <c r="N127" s="8">
        <v>42443</v>
      </c>
      <c r="O127" s="8"/>
      <c r="P127" s="8" t="s">
        <v>430</v>
      </c>
      <c r="Q127" s="8" t="s">
        <v>19</v>
      </c>
    </row>
    <row r="128" spans="1:17" ht="34.200000000000003" x14ac:dyDescent="0.25">
      <c r="A128" s="4" t="s">
        <v>431</v>
      </c>
      <c r="B128" s="4" t="s">
        <v>259</v>
      </c>
      <c r="C128" s="3" t="s">
        <v>759</v>
      </c>
      <c r="D128" s="3"/>
      <c r="E128" s="3" t="s">
        <v>415</v>
      </c>
      <c r="F128" s="4"/>
      <c r="G128" s="4" t="s">
        <v>432</v>
      </c>
      <c r="H128" s="5">
        <v>1054.4209059484779</v>
      </c>
      <c r="I128" s="6">
        <v>1</v>
      </c>
      <c r="J128" s="6">
        <v>0</v>
      </c>
      <c r="K128" s="10" t="s">
        <v>137</v>
      </c>
      <c r="L128" s="4" t="s">
        <v>262</v>
      </c>
      <c r="M128" s="8">
        <v>41865</v>
      </c>
      <c r="N128" s="8">
        <v>42551</v>
      </c>
      <c r="O128" s="8"/>
      <c r="P128" s="8" t="s">
        <v>433</v>
      </c>
      <c r="Q128" s="8" t="s">
        <v>19</v>
      </c>
    </row>
    <row r="129" spans="1:17" ht="34.200000000000003" x14ac:dyDescent="0.25">
      <c r="A129" s="4" t="s">
        <v>434</v>
      </c>
      <c r="B129" s="4" t="s">
        <v>259</v>
      </c>
      <c r="C129" s="3" t="s">
        <v>684</v>
      </c>
      <c r="D129" s="3"/>
      <c r="E129" s="3" t="s">
        <v>379</v>
      </c>
      <c r="F129" s="4"/>
      <c r="G129" s="4" t="s">
        <v>435</v>
      </c>
      <c r="H129" s="5">
        <v>118.76879999999998</v>
      </c>
      <c r="I129" s="6">
        <v>1</v>
      </c>
      <c r="J129" s="6">
        <v>0</v>
      </c>
      <c r="K129" s="10" t="s">
        <v>138</v>
      </c>
      <c r="L129" s="4" t="s">
        <v>262</v>
      </c>
      <c r="M129" s="8">
        <v>41718</v>
      </c>
      <c r="N129" s="8">
        <v>42090</v>
      </c>
      <c r="O129" s="8"/>
      <c r="P129" s="8" t="s">
        <v>436</v>
      </c>
      <c r="Q129" s="8" t="s">
        <v>17</v>
      </c>
    </row>
    <row r="130" spans="1:17" ht="34.200000000000003" x14ac:dyDescent="0.25">
      <c r="A130" s="4" t="s">
        <v>437</v>
      </c>
      <c r="B130" s="4" t="s">
        <v>299</v>
      </c>
      <c r="C130" s="3" t="s">
        <v>685</v>
      </c>
      <c r="D130" s="3"/>
      <c r="E130" s="3" t="s">
        <v>379</v>
      </c>
      <c r="F130" s="4"/>
      <c r="G130" s="4" t="s">
        <v>438</v>
      </c>
      <c r="H130" s="5">
        <v>72.927838711943778</v>
      </c>
      <c r="I130" s="6">
        <v>1</v>
      </c>
      <c r="J130" s="6">
        <v>0</v>
      </c>
      <c r="K130" s="10" t="s">
        <v>139</v>
      </c>
      <c r="L130" s="4" t="s">
        <v>284</v>
      </c>
      <c r="M130" s="8">
        <v>41891</v>
      </c>
      <c r="N130" s="8">
        <v>42353</v>
      </c>
      <c r="O130" s="8"/>
      <c r="P130" s="8" t="s">
        <v>439</v>
      </c>
      <c r="Q130" s="8" t="s">
        <v>19</v>
      </c>
    </row>
    <row r="131" spans="1:17" ht="34.200000000000003" x14ac:dyDescent="0.25">
      <c r="A131" s="4" t="s">
        <v>440</v>
      </c>
      <c r="B131" s="4" t="s">
        <v>299</v>
      </c>
      <c r="C131" s="3" t="s">
        <v>686</v>
      </c>
      <c r="D131" s="3"/>
      <c r="E131" s="3" t="s">
        <v>415</v>
      </c>
      <c r="F131" s="4"/>
      <c r="G131" s="4" t="s">
        <v>441</v>
      </c>
      <c r="H131" s="5">
        <v>258.46546755659642</v>
      </c>
      <c r="I131" s="6">
        <v>1</v>
      </c>
      <c r="J131" s="6">
        <v>0</v>
      </c>
      <c r="K131" s="10" t="s">
        <v>140</v>
      </c>
      <c r="L131" s="4" t="s">
        <v>284</v>
      </c>
      <c r="M131" s="8">
        <v>41913</v>
      </c>
      <c r="N131" s="8">
        <v>42598</v>
      </c>
      <c r="O131" s="8"/>
      <c r="P131" s="8" t="s">
        <v>442</v>
      </c>
      <c r="Q131" s="8" t="s">
        <v>19</v>
      </c>
    </row>
    <row r="132" spans="1:17" ht="34.200000000000003" x14ac:dyDescent="0.25">
      <c r="A132" s="4" t="s">
        <v>443</v>
      </c>
      <c r="B132" s="4" t="s">
        <v>259</v>
      </c>
      <c r="C132" s="3" t="s">
        <v>687</v>
      </c>
      <c r="D132" s="3"/>
      <c r="E132" s="3" t="s">
        <v>379</v>
      </c>
      <c r="F132" s="4"/>
      <c r="G132" s="4" t="s">
        <v>444</v>
      </c>
      <c r="H132" s="5">
        <v>99.988052622950832</v>
      </c>
      <c r="I132" s="6">
        <v>1</v>
      </c>
      <c r="J132" s="6">
        <v>0</v>
      </c>
      <c r="K132" s="10" t="s">
        <v>141</v>
      </c>
      <c r="L132" s="4" t="s">
        <v>262</v>
      </c>
      <c r="M132" s="8">
        <v>42671</v>
      </c>
      <c r="N132" s="8">
        <v>42930</v>
      </c>
      <c r="O132" s="8"/>
      <c r="P132" s="8" t="s">
        <v>445</v>
      </c>
      <c r="Q132" s="8" t="s">
        <v>19</v>
      </c>
    </row>
    <row r="133" spans="1:17" ht="28.5" customHeight="1" x14ac:dyDescent="0.25">
      <c r="A133" s="4" t="s">
        <v>446</v>
      </c>
      <c r="B133" s="4" t="s">
        <v>259</v>
      </c>
      <c r="C133" s="3" t="s">
        <v>688</v>
      </c>
      <c r="D133" s="3"/>
      <c r="E133" s="3" t="s">
        <v>387</v>
      </c>
      <c r="F133" s="4"/>
      <c r="G133" s="4" t="s">
        <v>447</v>
      </c>
      <c r="H133" s="5">
        <v>229.4639238407494</v>
      </c>
      <c r="I133" s="6">
        <v>1</v>
      </c>
      <c r="J133" s="6">
        <v>0</v>
      </c>
      <c r="K133" s="10" t="s">
        <v>142</v>
      </c>
      <c r="L133" s="4" t="s">
        <v>262</v>
      </c>
      <c r="M133" s="8" t="s">
        <v>292</v>
      </c>
      <c r="N133" s="8">
        <v>42788</v>
      </c>
      <c r="O133" s="8"/>
      <c r="P133" s="8" t="s">
        <v>448</v>
      </c>
      <c r="Q133" s="8" t="s">
        <v>19</v>
      </c>
    </row>
    <row r="134" spans="1:17" ht="34.200000000000003" x14ac:dyDescent="0.25">
      <c r="A134" s="4" t="s">
        <v>449</v>
      </c>
      <c r="B134" s="4" t="s">
        <v>259</v>
      </c>
      <c r="C134" s="3" t="s">
        <v>689</v>
      </c>
      <c r="D134" s="3"/>
      <c r="E134" s="3" t="s">
        <v>415</v>
      </c>
      <c r="F134" s="4"/>
      <c r="G134" s="4" t="s">
        <v>450</v>
      </c>
      <c r="H134" s="5">
        <v>1553.1004947104373</v>
      </c>
      <c r="I134" s="6">
        <v>1</v>
      </c>
      <c r="J134" s="6">
        <v>0</v>
      </c>
      <c r="K134" s="10" t="s">
        <v>754</v>
      </c>
      <c r="L134" s="4" t="s">
        <v>262</v>
      </c>
      <c r="M134" s="8">
        <v>41718</v>
      </c>
      <c r="N134" s="8">
        <v>42240</v>
      </c>
      <c r="O134" s="8"/>
      <c r="P134" s="8" t="s">
        <v>451</v>
      </c>
      <c r="Q134" s="8" t="s">
        <v>19</v>
      </c>
    </row>
    <row r="135" spans="1:17" ht="34.200000000000003" x14ac:dyDescent="0.25">
      <c r="A135" s="4" t="s">
        <v>452</v>
      </c>
      <c r="B135" s="4" t="s">
        <v>259</v>
      </c>
      <c r="C135" s="3" t="s">
        <v>690</v>
      </c>
      <c r="D135" s="3"/>
      <c r="E135" s="3" t="s">
        <v>415</v>
      </c>
      <c r="F135" s="4"/>
      <c r="G135" s="4" t="s">
        <v>453</v>
      </c>
      <c r="H135" s="5">
        <v>703.15273185011711</v>
      </c>
      <c r="I135" s="6">
        <v>1</v>
      </c>
      <c r="J135" s="6">
        <v>0</v>
      </c>
      <c r="K135" s="10" t="s">
        <v>143</v>
      </c>
      <c r="L135" s="4" t="s">
        <v>284</v>
      </c>
      <c r="M135" s="8">
        <v>42109</v>
      </c>
      <c r="N135" s="8">
        <v>42900</v>
      </c>
      <c r="O135" s="8"/>
      <c r="P135" s="8" t="s">
        <v>329</v>
      </c>
      <c r="Q135" s="8" t="s">
        <v>19</v>
      </c>
    </row>
    <row r="136" spans="1:17" ht="34.200000000000003" x14ac:dyDescent="0.25">
      <c r="A136" s="4" t="s">
        <v>454</v>
      </c>
      <c r="B136" s="4" t="s">
        <v>259</v>
      </c>
      <c r="C136" s="3" t="s">
        <v>691</v>
      </c>
      <c r="D136" s="3"/>
      <c r="E136" s="3" t="s">
        <v>415</v>
      </c>
      <c r="F136" s="4"/>
      <c r="G136" s="4" t="s">
        <v>455</v>
      </c>
      <c r="H136" s="5">
        <v>918.10134993754889</v>
      </c>
      <c r="I136" s="6">
        <v>1</v>
      </c>
      <c r="J136" s="6">
        <v>0</v>
      </c>
      <c r="K136" s="10" t="s">
        <v>144</v>
      </c>
      <c r="L136" s="4" t="s">
        <v>284</v>
      </c>
      <c r="M136" s="8">
        <v>42508</v>
      </c>
      <c r="N136" s="8">
        <v>42948</v>
      </c>
      <c r="O136" s="8"/>
      <c r="P136" s="8" t="s">
        <v>329</v>
      </c>
      <c r="Q136" s="8" t="s">
        <v>19</v>
      </c>
    </row>
    <row r="137" spans="1:17" ht="34.200000000000003" x14ac:dyDescent="0.25">
      <c r="A137" s="4" t="s">
        <v>456</v>
      </c>
      <c r="B137" s="4" t="s">
        <v>300</v>
      </c>
      <c r="C137" s="3" t="s">
        <v>692</v>
      </c>
      <c r="D137" s="3"/>
      <c r="E137" s="3" t="s">
        <v>379</v>
      </c>
      <c r="F137" s="4"/>
      <c r="G137" s="4" t="s">
        <v>457</v>
      </c>
      <c r="H137" s="5">
        <v>89.86614999999999</v>
      </c>
      <c r="I137" s="6">
        <v>1</v>
      </c>
      <c r="J137" s="6">
        <v>0</v>
      </c>
      <c r="K137" s="10" t="s">
        <v>145</v>
      </c>
      <c r="L137" s="4" t="s">
        <v>284</v>
      </c>
      <c r="M137" s="8">
        <v>41843</v>
      </c>
      <c r="N137" s="8">
        <v>42167</v>
      </c>
      <c r="O137" s="8"/>
      <c r="P137" s="8" t="s">
        <v>458</v>
      </c>
      <c r="Q137" s="8" t="s">
        <v>17</v>
      </c>
    </row>
    <row r="138" spans="1:17" ht="34.200000000000003" x14ac:dyDescent="0.25">
      <c r="A138" s="4" t="s">
        <v>459</v>
      </c>
      <c r="B138" s="4" t="s">
        <v>300</v>
      </c>
      <c r="C138" s="3" t="s">
        <v>693</v>
      </c>
      <c r="D138" s="3"/>
      <c r="E138" s="3" t="s">
        <v>415</v>
      </c>
      <c r="F138" s="4"/>
      <c r="G138" s="4" t="s">
        <v>460</v>
      </c>
      <c r="H138" s="5">
        <v>679.77893288836833</v>
      </c>
      <c r="I138" s="6">
        <v>1</v>
      </c>
      <c r="J138" s="6">
        <v>0</v>
      </c>
      <c r="K138" s="10" t="s">
        <v>146</v>
      </c>
      <c r="L138" s="4" t="s">
        <v>262</v>
      </c>
      <c r="M138" s="8">
        <v>42116</v>
      </c>
      <c r="N138" s="8">
        <v>42734</v>
      </c>
      <c r="O138" s="8"/>
      <c r="P138" s="8" t="s">
        <v>461</v>
      </c>
      <c r="Q138" s="8" t="s">
        <v>19</v>
      </c>
    </row>
    <row r="139" spans="1:17" ht="34.200000000000003" x14ac:dyDescent="0.25">
      <c r="A139" s="4" t="s">
        <v>462</v>
      </c>
      <c r="B139" s="4" t="s">
        <v>259</v>
      </c>
      <c r="C139" s="3" t="s">
        <v>694</v>
      </c>
      <c r="D139" s="3"/>
      <c r="E139" s="3" t="s">
        <v>379</v>
      </c>
      <c r="F139" s="4"/>
      <c r="G139" s="4" t="s">
        <v>463</v>
      </c>
      <c r="H139" s="5">
        <v>62.267499999999998</v>
      </c>
      <c r="I139" s="6">
        <v>1</v>
      </c>
      <c r="J139" s="6">
        <v>0</v>
      </c>
      <c r="K139" s="10" t="s">
        <v>147</v>
      </c>
      <c r="L139" s="4" t="s">
        <v>284</v>
      </c>
      <c r="M139" s="8">
        <v>41870</v>
      </c>
      <c r="N139" s="8">
        <v>42114</v>
      </c>
      <c r="O139" s="8"/>
      <c r="P139" s="8" t="s">
        <v>464</v>
      </c>
      <c r="Q139" s="8" t="s">
        <v>17</v>
      </c>
    </row>
    <row r="140" spans="1:17" ht="34.200000000000003" x14ac:dyDescent="0.25">
      <c r="A140" s="4" t="s">
        <v>465</v>
      </c>
      <c r="B140" s="4" t="s">
        <v>300</v>
      </c>
      <c r="C140" s="3" t="s">
        <v>695</v>
      </c>
      <c r="D140" s="3"/>
      <c r="E140" s="3" t="s">
        <v>415</v>
      </c>
      <c r="F140" s="4"/>
      <c r="G140" s="4" t="s">
        <v>466</v>
      </c>
      <c r="H140" s="5">
        <v>308.60095167056983</v>
      </c>
      <c r="I140" s="6">
        <v>1</v>
      </c>
      <c r="J140" s="6">
        <v>0</v>
      </c>
      <c r="K140" s="10" t="s">
        <v>148</v>
      </c>
      <c r="L140" s="4" t="s">
        <v>284</v>
      </c>
      <c r="M140" s="8">
        <v>41913</v>
      </c>
      <c r="N140" s="8">
        <v>42461</v>
      </c>
      <c r="O140" s="8"/>
      <c r="P140" s="8" t="s">
        <v>467</v>
      </c>
      <c r="Q140" s="8" t="s">
        <v>19</v>
      </c>
    </row>
    <row r="141" spans="1:17" ht="34.200000000000003" x14ac:dyDescent="0.25">
      <c r="A141" s="4" t="s">
        <v>468</v>
      </c>
      <c r="B141" s="4" t="s">
        <v>259</v>
      </c>
      <c r="C141" s="3" t="s">
        <v>696</v>
      </c>
      <c r="D141" s="3"/>
      <c r="E141" s="3" t="s">
        <v>415</v>
      </c>
      <c r="F141" s="4"/>
      <c r="G141" s="4" t="s">
        <v>469</v>
      </c>
      <c r="H141" s="5">
        <v>1008.7509145042934</v>
      </c>
      <c r="I141" s="6">
        <v>1</v>
      </c>
      <c r="J141" s="6">
        <v>0</v>
      </c>
      <c r="K141" s="10" t="s">
        <v>149</v>
      </c>
      <c r="L141" s="4" t="s">
        <v>284</v>
      </c>
      <c r="M141" s="8">
        <v>42039</v>
      </c>
      <c r="N141" s="8">
        <v>42808</v>
      </c>
      <c r="O141" s="8"/>
      <c r="P141" s="8" t="s">
        <v>329</v>
      </c>
      <c r="Q141" s="8" t="s">
        <v>19</v>
      </c>
    </row>
    <row r="142" spans="1:17" ht="34.200000000000003" x14ac:dyDescent="0.25">
      <c r="A142" s="4" t="s">
        <v>470</v>
      </c>
      <c r="B142" s="4" t="s">
        <v>259</v>
      </c>
      <c r="C142" s="3" t="s">
        <v>697</v>
      </c>
      <c r="D142" s="3"/>
      <c r="E142" s="3" t="s">
        <v>415</v>
      </c>
      <c r="F142" s="4"/>
      <c r="G142" s="4" t="s">
        <v>471</v>
      </c>
      <c r="H142" s="5">
        <v>905.54254488680715</v>
      </c>
      <c r="I142" s="6">
        <v>1</v>
      </c>
      <c r="J142" s="6">
        <v>0</v>
      </c>
      <c r="K142" s="10" t="s">
        <v>150</v>
      </c>
      <c r="L142" s="4" t="s">
        <v>284</v>
      </c>
      <c r="M142" s="8">
        <v>42262</v>
      </c>
      <c r="N142" s="8">
        <v>43087</v>
      </c>
      <c r="O142" s="8"/>
      <c r="P142" s="8" t="s">
        <v>283</v>
      </c>
      <c r="Q142" s="8" t="s">
        <v>36</v>
      </c>
    </row>
    <row r="143" spans="1:17" ht="34.200000000000003" x14ac:dyDescent="0.25">
      <c r="A143" s="4" t="s">
        <v>472</v>
      </c>
      <c r="B143" s="4" t="s">
        <v>259</v>
      </c>
      <c r="C143" s="3" t="s">
        <v>698</v>
      </c>
      <c r="D143" s="3"/>
      <c r="E143" s="3" t="s">
        <v>379</v>
      </c>
      <c r="F143" s="4"/>
      <c r="G143" s="4" t="s">
        <v>473</v>
      </c>
      <c r="H143" s="5">
        <v>242.33705142857141</v>
      </c>
      <c r="I143" s="6">
        <v>1</v>
      </c>
      <c r="J143" s="6">
        <v>0</v>
      </c>
      <c r="K143" s="10" t="s">
        <v>151</v>
      </c>
      <c r="L143" s="4" t="s">
        <v>262</v>
      </c>
      <c r="M143" s="8">
        <v>42424</v>
      </c>
      <c r="N143" s="8">
        <v>42647</v>
      </c>
      <c r="O143" s="8"/>
      <c r="P143" s="8" t="s">
        <v>474</v>
      </c>
      <c r="Q143" s="8" t="s">
        <v>19</v>
      </c>
    </row>
    <row r="144" spans="1:17" ht="34.200000000000003" x14ac:dyDescent="0.25">
      <c r="A144" s="4" t="s">
        <v>475</v>
      </c>
      <c r="B144" s="4" t="s">
        <v>300</v>
      </c>
      <c r="C144" s="3" t="s">
        <v>699</v>
      </c>
      <c r="D144" s="3"/>
      <c r="E144" s="3" t="s">
        <v>415</v>
      </c>
      <c r="F144" s="4"/>
      <c r="G144" s="4" t="s">
        <v>476</v>
      </c>
      <c r="H144" s="5">
        <v>129.92973128805622</v>
      </c>
      <c r="I144" s="6">
        <v>1</v>
      </c>
      <c r="J144" s="6">
        <v>0</v>
      </c>
      <c r="K144" s="10" t="s">
        <v>152</v>
      </c>
      <c r="L144" s="4" t="s">
        <v>284</v>
      </c>
      <c r="M144" s="8">
        <v>41913</v>
      </c>
      <c r="N144" s="8">
        <v>42515</v>
      </c>
      <c r="O144" s="8"/>
      <c r="P144" s="8" t="s">
        <v>477</v>
      </c>
      <c r="Q144" s="8" t="s">
        <v>19</v>
      </c>
    </row>
    <row r="145" spans="1:17" ht="28.5" customHeight="1" x14ac:dyDescent="0.25">
      <c r="A145" s="4" t="s">
        <v>478</v>
      </c>
      <c r="B145" s="4" t="s">
        <v>300</v>
      </c>
      <c r="C145" s="3" t="s">
        <v>700</v>
      </c>
      <c r="D145" s="3"/>
      <c r="E145" s="3" t="s">
        <v>387</v>
      </c>
      <c r="F145" s="4"/>
      <c r="G145" s="4" t="s">
        <v>283</v>
      </c>
      <c r="H145" s="5">
        <v>280.61233411397342</v>
      </c>
      <c r="I145" s="6">
        <v>1</v>
      </c>
      <c r="J145" s="6">
        <v>0</v>
      </c>
      <c r="K145" s="10" t="s">
        <v>153</v>
      </c>
      <c r="L145" s="4" t="s">
        <v>262</v>
      </c>
      <c r="M145" s="8" t="s">
        <v>292</v>
      </c>
      <c r="N145" s="8">
        <v>43053</v>
      </c>
      <c r="O145" s="8"/>
      <c r="P145" s="8" t="s">
        <v>283</v>
      </c>
      <c r="Q145" s="8" t="s">
        <v>19</v>
      </c>
    </row>
    <row r="146" spans="1:17" ht="34.200000000000003" x14ac:dyDescent="0.25">
      <c r="A146" s="4" t="s">
        <v>479</v>
      </c>
      <c r="B146" s="4" t="s">
        <v>300</v>
      </c>
      <c r="C146" s="3" t="s">
        <v>701</v>
      </c>
      <c r="D146" s="3"/>
      <c r="E146" s="3" t="s">
        <v>415</v>
      </c>
      <c r="F146" s="4"/>
      <c r="G146" s="4" t="s">
        <v>480</v>
      </c>
      <c r="H146" s="5">
        <v>174.93500702576111</v>
      </c>
      <c r="I146" s="6">
        <v>1</v>
      </c>
      <c r="J146" s="6">
        <v>0</v>
      </c>
      <c r="K146" s="10" t="s">
        <v>154</v>
      </c>
      <c r="L146" s="4" t="s">
        <v>262</v>
      </c>
      <c r="M146" s="8">
        <v>42724</v>
      </c>
      <c r="N146" s="8">
        <v>43174</v>
      </c>
      <c r="O146" s="8"/>
      <c r="P146" s="8" t="s">
        <v>283</v>
      </c>
      <c r="Q146" s="8" t="s">
        <v>36</v>
      </c>
    </row>
    <row r="147" spans="1:17" ht="34.200000000000003" x14ac:dyDescent="0.25">
      <c r="A147" s="4" t="s">
        <v>481</v>
      </c>
      <c r="B147" s="4" t="s">
        <v>299</v>
      </c>
      <c r="C147" s="3" t="s">
        <v>702</v>
      </c>
      <c r="D147" s="3"/>
      <c r="E147" s="3" t="s">
        <v>415</v>
      </c>
      <c r="F147" s="4"/>
      <c r="G147" s="4" t="s">
        <v>482</v>
      </c>
      <c r="H147" s="5">
        <v>597.20107728337234</v>
      </c>
      <c r="I147" s="6">
        <v>1</v>
      </c>
      <c r="J147" s="6">
        <v>0</v>
      </c>
      <c r="K147" s="10" t="s">
        <v>155</v>
      </c>
      <c r="L147" s="4" t="s">
        <v>262</v>
      </c>
      <c r="M147" s="8">
        <v>42465</v>
      </c>
      <c r="N147" s="8">
        <v>43010</v>
      </c>
      <c r="O147" s="8"/>
      <c r="P147" s="8" t="s">
        <v>283</v>
      </c>
      <c r="Q147" s="8" t="s">
        <v>19</v>
      </c>
    </row>
    <row r="148" spans="1:17" ht="34.200000000000003" x14ac:dyDescent="0.25">
      <c r="A148" s="4" t="s">
        <v>483</v>
      </c>
      <c r="B148" s="4" t="s">
        <v>299</v>
      </c>
      <c r="C148" s="3" t="s">
        <v>703</v>
      </c>
      <c r="D148" s="3"/>
      <c r="E148" s="3" t="s">
        <v>379</v>
      </c>
      <c r="F148" s="4"/>
      <c r="G148" s="4" t="s">
        <v>484</v>
      </c>
      <c r="H148" s="5">
        <v>242.78121155347384</v>
      </c>
      <c r="I148" s="6">
        <v>1</v>
      </c>
      <c r="J148" s="6">
        <v>0</v>
      </c>
      <c r="K148" s="10" t="s">
        <v>156</v>
      </c>
      <c r="L148" s="4" t="s">
        <v>262</v>
      </c>
      <c r="M148" s="8">
        <v>42559</v>
      </c>
      <c r="N148" s="8">
        <v>43033</v>
      </c>
      <c r="O148" s="8"/>
      <c r="P148" s="8"/>
      <c r="Q148" s="8" t="s">
        <v>19</v>
      </c>
    </row>
    <row r="149" spans="1:17" ht="28.5" customHeight="1" x14ac:dyDescent="0.25">
      <c r="A149" s="4" t="s">
        <v>485</v>
      </c>
      <c r="B149" s="4" t="s">
        <v>259</v>
      </c>
      <c r="C149" s="3" t="s">
        <v>704</v>
      </c>
      <c r="D149" s="3"/>
      <c r="E149" s="3" t="s">
        <v>387</v>
      </c>
      <c r="F149" s="4"/>
      <c r="G149" s="4" t="s">
        <v>486</v>
      </c>
      <c r="H149" s="5">
        <v>524.62820223263077</v>
      </c>
      <c r="I149" s="6">
        <v>1</v>
      </c>
      <c r="J149" s="6">
        <v>0</v>
      </c>
      <c r="K149" s="10" t="s">
        <v>157</v>
      </c>
      <c r="L149" s="4" t="s">
        <v>262</v>
      </c>
      <c r="M149" s="8" t="s">
        <v>292</v>
      </c>
      <c r="N149" s="8">
        <v>42678</v>
      </c>
      <c r="O149" s="8"/>
      <c r="P149" s="8" t="s">
        <v>487</v>
      </c>
      <c r="Q149" s="8" t="s">
        <v>19</v>
      </c>
    </row>
    <row r="150" spans="1:17" ht="34.200000000000003" x14ac:dyDescent="0.25">
      <c r="A150" s="4" t="s">
        <v>247</v>
      </c>
      <c r="B150" s="4" t="s">
        <v>259</v>
      </c>
      <c r="C150" s="3" t="s">
        <v>760</v>
      </c>
      <c r="D150" s="3"/>
      <c r="E150" s="3" t="s">
        <v>415</v>
      </c>
      <c r="F150" s="4"/>
      <c r="G150" s="4" t="s">
        <v>283</v>
      </c>
      <c r="H150" s="5">
        <v>800</v>
      </c>
      <c r="I150" s="6">
        <v>1</v>
      </c>
      <c r="J150" s="6">
        <v>0</v>
      </c>
      <c r="K150" s="10" t="s">
        <v>158</v>
      </c>
      <c r="L150" s="4" t="s">
        <v>284</v>
      </c>
      <c r="M150" s="8">
        <v>43139</v>
      </c>
      <c r="N150" s="8">
        <v>43158</v>
      </c>
      <c r="O150" s="8"/>
      <c r="P150" s="8" t="s">
        <v>283</v>
      </c>
      <c r="Q150" s="8" t="s">
        <v>28</v>
      </c>
    </row>
    <row r="151" spans="1:17" ht="34.200000000000003" x14ac:dyDescent="0.25">
      <c r="A151" s="4" t="s">
        <v>488</v>
      </c>
      <c r="B151" s="4" t="s">
        <v>259</v>
      </c>
      <c r="C151" s="3" t="s">
        <v>705</v>
      </c>
      <c r="D151" s="3"/>
      <c r="E151" s="3" t="s">
        <v>415</v>
      </c>
      <c r="F151" s="4"/>
      <c r="G151" s="4" t="s">
        <v>489</v>
      </c>
      <c r="H151" s="5">
        <v>238.61112206088993</v>
      </c>
      <c r="I151" s="6">
        <v>1</v>
      </c>
      <c r="J151" s="6">
        <v>0</v>
      </c>
      <c r="K151" s="10" t="s">
        <v>159</v>
      </c>
      <c r="L151" s="4" t="s">
        <v>262</v>
      </c>
      <c r="M151" s="8">
        <v>42403</v>
      </c>
      <c r="N151" s="8">
        <v>42629</v>
      </c>
      <c r="O151" s="8"/>
      <c r="P151" s="8" t="s">
        <v>490</v>
      </c>
      <c r="Q151" s="8" t="s">
        <v>19</v>
      </c>
    </row>
    <row r="152" spans="1:17" ht="34.200000000000003" x14ac:dyDescent="0.25">
      <c r="A152" s="4" t="s">
        <v>491</v>
      </c>
      <c r="B152" s="4" t="s">
        <v>259</v>
      </c>
      <c r="C152" s="3" t="s">
        <v>706</v>
      </c>
      <c r="D152" s="3"/>
      <c r="E152" s="3" t="s">
        <v>415</v>
      </c>
      <c r="F152" s="4"/>
      <c r="G152" s="4" t="s">
        <v>492</v>
      </c>
      <c r="H152" s="5">
        <v>399.03549414519904</v>
      </c>
      <c r="I152" s="6">
        <v>1</v>
      </c>
      <c r="J152" s="6">
        <v>0</v>
      </c>
      <c r="K152" s="10" t="s">
        <v>160</v>
      </c>
      <c r="L152" s="4" t="s">
        <v>262</v>
      </c>
      <c r="M152" s="8">
        <v>42798</v>
      </c>
      <c r="N152" s="8">
        <v>43234</v>
      </c>
      <c r="O152" s="8"/>
      <c r="P152" s="8" t="s">
        <v>283</v>
      </c>
      <c r="Q152" s="8" t="s">
        <v>36</v>
      </c>
    </row>
    <row r="153" spans="1:17" ht="34.200000000000003" x14ac:dyDescent="0.25">
      <c r="A153" s="4" t="s">
        <v>493</v>
      </c>
      <c r="B153" s="4" t="s">
        <v>300</v>
      </c>
      <c r="C153" s="3" t="s">
        <v>707</v>
      </c>
      <c r="D153" s="3"/>
      <c r="E153" s="3" t="s">
        <v>415</v>
      </c>
      <c r="F153" s="4"/>
      <c r="G153" s="4" t="s">
        <v>494</v>
      </c>
      <c r="H153" s="5">
        <v>390.26865573770493</v>
      </c>
      <c r="I153" s="6">
        <v>1</v>
      </c>
      <c r="J153" s="6">
        <v>0</v>
      </c>
      <c r="K153" s="10" t="s">
        <v>161</v>
      </c>
      <c r="L153" s="4" t="s">
        <v>262</v>
      </c>
      <c r="M153" s="8">
        <v>42550</v>
      </c>
      <c r="N153" s="8">
        <v>43124</v>
      </c>
      <c r="O153" s="8"/>
      <c r="P153" s="8" t="s">
        <v>283</v>
      </c>
      <c r="Q153" s="8" t="s">
        <v>36</v>
      </c>
    </row>
    <row r="154" spans="1:17" ht="34.200000000000003" x14ac:dyDescent="0.25">
      <c r="A154" s="4" t="s">
        <v>495</v>
      </c>
      <c r="B154" s="4" t="s">
        <v>300</v>
      </c>
      <c r="C154" s="3" t="s">
        <v>708</v>
      </c>
      <c r="D154" s="3"/>
      <c r="E154" s="3" t="s">
        <v>415</v>
      </c>
      <c r="F154" s="4"/>
      <c r="G154" s="4" t="s">
        <v>496</v>
      </c>
      <c r="H154" s="5">
        <v>433.74459328649488</v>
      </c>
      <c r="I154" s="6">
        <v>1</v>
      </c>
      <c r="J154" s="6">
        <v>0</v>
      </c>
      <c r="K154" s="10" t="s">
        <v>162</v>
      </c>
      <c r="L154" s="4" t="s">
        <v>262</v>
      </c>
      <c r="M154" s="8">
        <v>42629</v>
      </c>
      <c r="N154" s="8">
        <v>43028</v>
      </c>
      <c r="O154" s="8"/>
      <c r="P154" s="8"/>
      <c r="Q154" s="8" t="s">
        <v>19</v>
      </c>
    </row>
    <row r="155" spans="1:17" ht="34.200000000000003" x14ac:dyDescent="0.25">
      <c r="A155" s="4" t="s">
        <v>497</v>
      </c>
      <c r="B155" s="4" t="s">
        <v>300</v>
      </c>
      <c r="C155" s="3" t="s">
        <v>709</v>
      </c>
      <c r="D155" s="3"/>
      <c r="E155" s="3" t="s">
        <v>379</v>
      </c>
      <c r="F155" s="4"/>
      <c r="G155" s="4" t="s">
        <v>498</v>
      </c>
      <c r="H155" s="5">
        <v>124.50897736143637</v>
      </c>
      <c r="I155" s="6">
        <v>1</v>
      </c>
      <c r="J155" s="6">
        <v>0</v>
      </c>
      <c r="K155" s="10" t="s">
        <v>163</v>
      </c>
      <c r="L155" s="4" t="s">
        <v>262</v>
      </c>
      <c r="M155" s="8">
        <v>42696</v>
      </c>
      <c r="N155" s="8">
        <v>43025</v>
      </c>
      <c r="O155" s="8"/>
      <c r="P155" s="8"/>
      <c r="Q155" s="8" t="s">
        <v>19</v>
      </c>
    </row>
    <row r="156" spans="1:17" ht="34.200000000000003" x14ac:dyDescent="0.25">
      <c r="A156" s="4" t="s">
        <v>499</v>
      </c>
      <c r="B156" s="4" t="s">
        <v>259</v>
      </c>
      <c r="C156" s="3" t="s">
        <v>710</v>
      </c>
      <c r="D156" s="3"/>
      <c r="E156" s="3" t="s">
        <v>415</v>
      </c>
      <c r="F156" s="4"/>
      <c r="G156" s="4" t="s">
        <v>283</v>
      </c>
      <c r="H156" s="5">
        <v>1602.0232068696332</v>
      </c>
      <c r="I156" s="6">
        <v>1</v>
      </c>
      <c r="J156" s="6">
        <v>0</v>
      </c>
      <c r="K156" s="10" t="s">
        <v>164</v>
      </c>
      <c r="L156" s="4" t="s">
        <v>262</v>
      </c>
      <c r="M156" s="8">
        <v>42965</v>
      </c>
      <c r="N156" s="8">
        <v>43177</v>
      </c>
      <c r="O156" s="8"/>
      <c r="P156" s="8" t="s">
        <v>283</v>
      </c>
      <c r="Q156" s="8" t="s">
        <v>36</v>
      </c>
    </row>
    <row r="157" spans="1:17" ht="34.200000000000003" x14ac:dyDescent="0.25">
      <c r="A157" s="4" t="s">
        <v>500</v>
      </c>
      <c r="B157" s="4" t="s">
        <v>300</v>
      </c>
      <c r="C157" s="3" t="s">
        <v>711</v>
      </c>
      <c r="D157" s="3"/>
      <c r="E157" s="3" t="s">
        <v>415</v>
      </c>
      <c r="F157" s="4"/>
      <c r="G157" s="4" t="s">
        <v>283</v>
      </c>
      <c r="H157" s="5">
        <v>0</v>
      </c>
      <c r="I157" s="6">
        <v>1</v>
      </c>
      <c r="J157" s="6">
        <v>0</v>
      </c>
      <c r="K157" s="10" t="s">
        <v>165</v>
      </c>
      <c r="L157" s="4" t="s">
        <v>262</v>
      </c>
      <c r="M157" s="8" t="s">
        <v>292</v>
      </c>
      <c r="N157" s="8" t="s">
        <v>292</v>
      </c>
      <c r="O157" s="8"/>
      <c r="P157" s="8" t="s">
        <v>283</v>
      </c>
      <c r="Q157" s="8" t="s">
        <v>40</v>
      </c>
    </row>
    <row r="158" spans="1:17" ht="34.200000000000003" x14ac:dyDescent="0.25">
      <c r="A158" s="4" t="s">
        <v>501</v>
      </c>
      <c r="B158" s="4" t="s">
        <v>299</v>
      </c>
      <c r="C158" s="3" t="s">
        <v>712</v>
      </c>
      <c r="D158" s="3"/>
      <c r="E158" s="3" t="s">
        <v>379</v>
      </c>
      <c r="F158" s="4"/>
      <c r="G158" s="4" t="s">
        <v>283</v>
      </c>
      <c r="H158" s="5">
        <v>0</v>
      </c>
      <c r="I158" s="6">
        <v>1</v>
      </c>
      <c r="J158" s="6">
        <v>0</v>
      </c>
      <c r="K158" s="10" t="s">
        <v>166</v>
      </c>
      <c r="L158" s="4" t="s">
        <v>262</v>
      </c>
      <c r="M158" s="8" t="s">
        <v>292</v>
      </c>
      <c r="N158" s="8" t="s">
        <v>292</v>
      </c>
      <c r="O158" s="8"/>
      <c r="P158" s="8" t="s">
        <v>283</v>
      </c>
      <c r="Q158" s="8" t="s">
        <v>40</v>
      </c>
    </row>
    <row r="159" spans="1:17" ht="34.200000000000003" x14ac:dyDescent="0.25">
      <c r="A159" s="4" t="s">
        <v>502</v>
      </c>
      <c r="B159" s="4" t="s">
        <v>259</v>
      </c>
      <c r="C159" s="3" t="s">
        <v>713</v>
      </c>
      <c r="D159" s="3"/>
      <c r="E159" s="3" t="s">
        <v>415</v>
      </c>
      <c r="F159" s="4"/>
      <c r="G159" s="4" t="s">
        <v>503</v>
      </c>
      <c r="H159" s="5">
        <v>483.09963991412963</v>
      </c>
      <c r="I159" s="6">
        <v>1</v>
      </c>
      <c r="J159" s="6">
        <v>0</v>
      </c>
      <c r="K159" s="10" t="s">
        <v>167</v>
      </c>
      <c r="L159" s="4" t="s">
        <v>262</v>
      </c>
      <c r="M159" s="8">
        <v>42628</v>
      </c>
      <c r="N159" s="8">
        <v>42937</v>
      </c>
      <c r="O159" s="8"/>
      <c r="P159" s="8" t="s">
        <v>504</v>
      </c>
      <c r="Q159" s="8" t="s">
        <v>19</v>
      </c>
    </row>
    <row r="160" spans="1:17" ht="34.200000000000003" x14ac:dyDescent="0.25">
      <c r="A160" s="4" t="s">
        <v>505</v>
      </c>
      <c r="B160" s="4" t="s">
        <v>259</v>
      </c>
      <c r="C160" s="3" t="s">
        <v>714</v>
      </c>
      <c r="D160" s="3"/>
      <c r="E160" s="3" t="s">
        <v>415</v>
      </c>
      <c r="F160" s="4"/>
      <c r="G160" s="4" t="s">
        <v>506</v>
      </c>
      <c r="H160" s="5">
        <v>292.8547353629977</v>
      </c>
      <c r="I160" s="6">
        <v>1</v>
      </c>
      <c r="J160" s="6">
        <v>0</v>
      </c>
      <c r="K160" s="10" t="s">
        <v>168</v>
      </c>
      <c r="L160" s="4" t="s">
        <v>262</v>
      </c>
      <c r="M160" s="8">
        <v>42675</v>
      </c>
      <c r="N160" s="8">
        <v>43006</v>
      </c>
      <c r="O160" s="8"/>
      <c r="P160" s="8"/>
      <c r="Q160" s="8" t="s">
        <v>19</v>
      </c>
    </row>
    <row r="161" spans="1:17" ht="34.200000000000003" x14ac:dyDescent="0.25">
      <c r="A161" s="4" t="s">
        <v>507</v>
      </c>
      <c r="B161" s="4" t="s">
        <v>259</v>
      </c>
      <c r="C161" s="3" t="s">
        <v>715</v>
      </c>
      <c r="D161" s="3"/>
      <c r="E161" s="3" t="s">
        <v>379</v>
      </c>
      <c r="F161" s="4"/>
      <c r="G161" s="4" t="s">
        <v>283</v>
      </c>
      <c r="H161" s="5">
        <v>0</v>
      </c>
      <c r="I161" s="6">
        <v>1</v>
      </c>
      <c r="J161" s="6">
        <v>0</v>
      </c>
      <c r="K161" s="10" t="s">
        <v>169</v>
      </c>
      <c r="L161" s="4" t="s">
        <v>262</v>
      </c>
      <c r="M161" s="8" t="s">
        <v>292</v>
      </c>
      <c r="N161" s="8" t="s">
        <v>292</v>
      </c>
      <c r="O161" s="8"/>
      <c r="P161" s="8" t="s">
        <v>283</v>
      </c>
      <c r="Q161" s="8" t="s">
        <v>40</v>
      </c>
    </row>
    <row r="162" spans="1:17" ht="34.200000000000003" x14ac:dyDescent="0.25">
      <c r="A162" s="4" t="s">
        <v>508</v>
      </c>
      <c r="B162" s="4" t="s">
        <v>259</v>
      </c>
      <c r="C162" s="3" t="s">
        <v>716</v>
      </c>
      <c r="D162" s="3"/>
      <c r="E162" s="3" t="s">
        <v>379</v>
      </c>
      <c r="F162" s="4"/>
      <c r="G162" s="4" t="s">
        <v>509</v>
      </c>
      <c r="H162" s="5">
        <v>140.27793286494926</v>
      </c>
      <c r="I162" s="6">
        <v>1</v>
      </c>
      <c r="J162" s="6">
        <v>0</v>
      </c>
      <c r="K162" s="10" t="s">
        <v>170</v>
      </c>
      <c r="L162" s="4" t="s">
        <v>262</v>
      </c>
      <c r="M162" s="8">
        <v>43103</v>
      </c>
      <c r="N162" s="8">
        <v>43213</v>
      </c>
      <c r="O162" s="8"/>
      <c r="P162" s="8" t="s">
        <v>283</v>
      </c>
      <c r="Q162" s="8" t="s">
        <v>36</v>
      </c>
    </row>
    <row r="163" spans="1:17" ht="34.200000000000003" x14ac:dyDescent="0.25">
      <c r="A163" s="4" t="s">
        <v>510</v>
      </c>
      <c r="B163" s="4" t="s">
        <v>259</v>
      </c>
      <c r="C163" s="3" t="s">
        <v>717</v>
      </c>
      <c r="D163" s="3"/>
      <c r="E163" s="3" t="s">
        <v>379</v>
      </c>
      <c r="F163" s="4"/>
      <c r="G163" s="4" t="s">
        <v>511</v>
      </c>
      <c r="H163" s="5">
        <v>143.0679781420765</v>
      </c>
      <c r="I163" s="6">
        <v>1</v>
      </c>
      <c r="J163" s="6">
        <v>0</v>
      </c>
      <c r="K163" s="10" t="s">
        <v>171</v>
      </c>
      <c r="L163" s="4" t="s">
        <v>262</v>
      </c>
      <c r="M163" s="8">
        <v>42693</v>
      </c>
      <c r="N163" s="8">
        <v>42976</v>
      </c>
      <c r="O163" s="8"/>
      <c r="P163" s="8"/>
      <c r="Q163" s="8" t="s">
        <v>19</v>
      </c>
    </row>
    <row r="164" spans="1:17" ht="28.5" customHeight="1" x14ac:dyDescent="0.25">
      <c r="A164" s="4" t="s">
        <v>512</v>
      </c>
      <c r="B164" s="4" t="s">
        <v>259</v>
      </c>
      <c r="C164" s="3" t="s">
        <v>718</v>
      </c>
      <c r="D164" s="3"/>
      <c r="E164" s="3" t="s">
        <v>267</v>
      </c>
      <c r="F164" s="4"/>
      <c r="G164" s="4" t="s">
        <v>492</v>
      </c>
      <c r="H164" s="5">
        <v>21.393820452771273</v>
      </c>
      <c r="I164" s="6">
        <v>0</v>
      </c>
      <c r="J164" s="6">
        <v>1</v>
      </c>
      <c r="K164" s="10" t="s">
        <v>172</v>
      </c>
      <c r="L164" s="4" t="s">
        <v>269</v>
      </c>
      <c r="M164" s="8">
        <v>42623</v>
      </c>
      <c r="N164" s="8">
        <v>42748</v>
      </c>
      <c r="O164" s="8" t="s">
        <v>54</v>
      </c>
      <c r="P164" s="8" t="s">
        <v>333</v>
      </c>
      <c r="Q164" s="8" t="s">
        <v>19</v>
      </c>
    </row>
    <row r="165" spans="1:17" ht="34.200000000000003" x14ac:dyDescent="0.25">
      <c r="A165" s="4" t="s">
        <v>513</v>
      </c>
      <c r="B165" s="4" t="s">
        <v>259</v>
      </c>
      <c r="C165" s="3" t="s">
        <v>719</v>
      </c>
      <c r="D165" s="3"/>
      <c r="E165" s="3" t="s">
        <v>379</v>
      </c>
      <c r="F165" s="4"/>
      <c r="G165" s="4" t="s">
        <v>514</v>
      </c>
      <c r="H165" s="5">
        <v>145.97970335675251</v>
      </c>
      <c r="I165" s="6">
        <v>1</v>
      </c>
      <c r="J165" s="6">
        <v>0</v>
      </c>
      <c r="K165" s="10" t="s">
        <v>173</v>
      </c>
      <c r="L165" s="4" t="s">
        <v>262</v>
      </c>
      <c r="M165" s="8">
        <v>42749</v>
      </c>
      <c r="N165" s="8">
        <v>42964</v>
      </c>
      <c r="O165" s="8"/>
      <c r="P165" s="8"/>
      <c r="Q165" s="8" t="s">
        <v>19</v>
      </c>
    </row>
    <row r="166" spans="1:17" ht="34.200000000000003" x14ac:dyDescent="0.25">
      <c r="A166" s="4" t="s">
        <v>515</v>
      </c>
      <c r="B166" s="4" t="s">
        <v>259</v>
      </c>
      <c r="C166" s="3" t="s">
        <v>720</v>
      </c>
      <c r="D166" s="3"/>
      <c r="E166" s="3" t="s">
        <v>415</v>
      </c>
      <c r="F166" s="4"/>
      <c r="G166" s="4" t="s">
        <v>516</v>
      </c>
      <c r="H166" s="5">
        <v>467.68607962529268</v>
      </c>
      <c r="I166" s="6">
        <v>1</v>
      </c>
      <c r="J166" s="6">
        <v>0</v>
      </c>
      <c r="K166" s="10" t="s">
        <v>174</v>
      </c>
      <c r="L166" s="4" t="s">
        <v>262</v>
      </c>
      <c r="M166" s="8">
        <v>42703</v>
      </c>
      <c r="N166" s="8">
        <v>43109</v>
      </c>
      <c r="O166" s="8"/>
      <c r="P166" s="8" t="s">
        <v>283</v>
      </c>
      <c r="Q166" s="8" t="s">
        <v>36</v>
      </c>
    </row>
    <row r="167" spans="1:17" ht="28.5" customHeight="1" x14ac:dyDescent="0.25">
      <c r="A167" s="4" t="s">
        <v>517</v>
      </c>
      <c r="B167" s="4" t="s">
        <v>259</v>
      </c>
      <c r="C167" s="3" t="s">
        <v>721</v>
      </c>
      <c r="D167" s="3"/>
      <c r="E167" s="3" t="s">
        <v>267</v>
      </c>
      <c r="F167" s="4"/>
      <c r="G167" s="4" t="s">
        <v>283</v>
      </c>
      <c r="H167" s="5">
        <v>109.28962</v>
      </c>
      <c r="I167" s="6">
        <v>0</v>
      </c>
      <c r="J167" s="6">
        <v>1</v>
      </c>
      <c r="K167" s="10" t="s">
        <v>175</v>
      </c>
      <c r="L167" s="4" t="s">
        <v>269</v>
      </c>
      <c r="M167" s="8">
        <v>43113</v>
      </c>
      <c r="N167" s="8">
        <v>43201</v>
      </c>
      <c r="O167" s="8" t="s">
        <v>54</v>
      </c>
      <c r="P167" s="8" t="s">
        <v>283</v>
      </c>
      <c r="Q167" s="8" t="s">
        <v>28</v>
      </c>
    </row>
    <row r="168" spans="1:17" ht="28.5" customHeight="1" x14ac:dyDescent="0.25">
      <c r="A168" s="4" t="s">
        <v>518</v>
      </c>
      <c r="B168" s="4" t="s">
        <v>259</v>
      </c>
      <c r="C168" s="3" t="s">
        <v>722</v>
      </c>
      <c r="D168" s="3"/>
      <c r="E168" s="3" t="s">
        <v>267</v>
      </c>
      <c r="F168" s="4"/>
      <c r="G168" s="4" t="s">
        <v>519</v>
      </c>
      <c r="H168" s="5">
        <v>175.45796409055421</v>
      </c>
      <c r="I168" s="6">
        <v>0</v>
      </c>
      <c r="J168" s="6">
        <v>1</v>
      </c>
      <c r="K168" s="10" t="s">
        <v>176</v>
      </c>
      <c r="L168" s="4" t="s">
        <v>269</v>
      </c>
      <c r="M168" s="8">
        <v>42185</v>
      </c>
      <c r="N168" s="8">
        <v>42437</v>
      </c>
      <c r="O168" s="8" t="s">
        <v>177</v>
      </c>
      <c r="P168" s="8" t="s">
        <v>520</v>
      </c>
      <c r="Q168" s="8" t="s">
        <v>17</v>
      </c>
    </row>
    <row r="169" spans="1:17" ht="28.5" customHeight="1" x14ac:dyDescent="0.25">
      <c r="A169" s="4" t="s">
        <v>521</v>
      </c>
      <c r="B169" s="4" t="s">
        <v>299</v>
      </c>
      <c r="C169" s="3" t="s">
        <v>723</v>
      </c>
      <c r="D169" s="3"/>
      <c r="E169" s="3" t="s">
        <v>387</v>
      </c>
      <c r="F169" s="4"/>
      <c r="G169" s="4" t="s">
        <v>283</v>
      </c>
      <c r="H169" s="5">
        <v>0</v>
      </c>
      <c r="I169" s="6">
        <v>1</v>
      </c>
      <c r="J169" s="6">
        <v>0</v>
      </c>
      <c r="K169" s="10" t="s">
        <v>178</v>
      </c>
      <c r="L169" s="4" t="s">
        <v>262</v>
      </c>
      <c r="M169" s="8" t="s">
        <v>292</v>
      </c>
      <c r="N169" s="8" t="s">
        <v>292</v>
      </c>
      <c r="O169" s="8"/>
      <c r="P169" s="8" t="s">
        <v>283</v>
      </c>
      <c r="Q169" s="8" t="s">
        <v>40</v>
      </c>
    </row>
    <row r="170" spans="1:17" ht="34.200000000000003" x14ac:dyDescent="0.25">
      <c r="A170" s="4" t="s">
        <v>522</v>
      </c>
      <c r="B170" s="4" t="s">
        <v>259</v>
      </c>
      <c r="C170" s="3" t="s">
        <v>724</v>
      </c>
      <c r="D170" s="3"/>
      <c r="E170" s="3" t="s">
        <v>379</v>
      </c>
      <c r="F170" s="4"/>
      <c r="G170" s="4" t="s">
        <v>523</v>
      </c>
      <c r="H170" s="5">
        <v>215.8947149180328</v>
      </c>
      <c r="I170" s="6">
        <v>1</v>
      </c>
      <c r="J170" s="6">
        <v>0</v>
      </c>
      <c r="K170" s="10" t="s">
        <v>179</v>
      </c>
      <c r="L170" s="4" t="s">
        <v>262</v>
      </c>
      <c r="M170" s="8">
        <v>42606</v>
      </c>
      <c r="N170" s="8">
        <v>42801</v>
      </c>
      <c r="O170" s="8"/>
      <c r="P170" s="8" t="s">
        <v>524</v>
      </c>
      <c r="Q170" s="8" t="s">
        <v>19</v>
      </c>
    </row>
    <row r="171" spans="1:17" ht="34.200000000000003" x14ac:dyDescent="0.25">
      <c r="A171" s="4" t="s">
        <v>525</v>
      </c>
      <c r="B171" s="4" t="s">
        <v>259</v>
      </c>
      <c r="C171" s="3" t="s">
        <v>725</v>
      </c>
      <c r="D171" s="3"/>
      <c r="E171" s="3" t="s">
        <v>415</v>
      </c>
      <c r="F171" s="4"/>
      <c r="G171" s="4" t="s">
        <v>283</v>
      </c>
      <c r="H171" s="5">
        <v>2040</v>
      </c>
      <c r="I171" s="6">
        <v>1</v>
      </c>
      <c r="J171" s="6">
        <v>0</v>
      </c>
      <c r="K171" s="10" t="s">
        <v>180</v>
      </c>
      <c r="L171" s="4" t="s">
        <v>262</v>
      </c>
      <c r="M171" s="8">
        <v>42977</v>
      </c>
      <c r="N171" s="8">
        <v>43177</v>
      </c>
      <c r="O171" s="8"/>
      <c r="P171" s="8" t="s">
        <v>283</v>
      </c>
      <c r="Q171" s="8" t="s">
        <v>36</v>
      </c>
    </row>
    <row r="172" spans="1:17" ht="28.5" customHeight="1" x14ac:dyDescent="0.25">
      <c r="A172" s="4" t="s">
        <v>526</v>
      </c>
      <c r="B172" s="4" t="s">
        <v>259</v>
      </c>
      <c r="C172" s="3" t="s">
        <v>726</v>
      </c>
      <c r="D172" s="3"/>
      <c r="E172" s="3" t="s">
        <v>387</v>
      </c>
      <c r="F172" s="4"/>
      <c r="G172" s="4" t="s">
        <v>283</v>
      </c>
      <c r="H172" s="5">
        <v>172</v>
      </c>
      <c r="I172" s="6">
        <v>1</v>
      </c>
      <c r="J172" s="6">
        <v>0</v>
      </c>
      <c r="K172" s="10" t="s">
        <v>181</v>
      </c>
      <c r="L172" s="4" t="s">
        <v>262</v>
      </c>
      <c r="M172" s="8" t="s">
        <v>292</v>
      </c>
      <c r="N172" s="8">
        <v>43188</v>
      </c>
      <c r="O172" s="8"/>
      <c r="P172" s="8" t="s">
        <v>283</v>
      </c>
      <c r="Q172" s="8" t="s">
        <v>28</v>
      </c>
    </row>
    <row r="173" spans="1:17" ht="28.5" customHeight="1" x14ac:dyDescent="0.25">
      <c r="A173" s="4" t="s">
        <v>527</v>
      </c>
      <c r="B173" s="4" t="s">
        <v>259</v>
      </c>
      <c r="C173" s="3" t="s">
        <v>727</v>
      </c>
      <c r="D173" s="3"/>
      <c r="E173" s="3" t="s">
        <v>267</v>
      </c>
      <c r="F173" s="4"/>
      <c r="G173" s="4" t="s">
        <v>283</v>
      </c>
      <c r="H173" s="5">
        <v>1003.34114</v>
      </c>
      <c r="I173" s="6">
        <v>0</v>
      </c>
      <c r="J173" s="6">
        <v>1</v>
      </c>
      <c r="K173" s="10" t="s">
        <v>182</v>
      </c>
      <c r="L173" s="4" t="s">
        <v>269</v>
      </c>
      <c r="M173" s="8">
        <v>42215</v>
      </c>
      <c r="N173" s="8">
        <v>43023</v>
      </c>
      <c r="O173" s="8" t="s">
        <v>778</v>
      </c>
      <c r="P173" s="8" t="s">
        <v>283</v>
      </c>
      <c r="Q173" s="8" t="s">
        <v>28</v>
      </c>
    </row>
    <row r="174" spans="1:17" ht="34.200000000000003" x14ac:dyDescent="0.25">
      <c r="A174" s="4" t="s">
        <v>528</v>
      </c>
      <c r="B174" s="4" t="s">
        <v>259</v>
      </c>
      <c r="C174" s="3" t="s">
        <v>728</v>
      </c>
      <c r="D174" s="3"/>
      <c r="E174" s="3" t="s">
        <v>415</v>
      </c>
      <c r="F174" s="4"/>
      <c r="G174" s="4" t="s">
        <v>283</v>
      </c>
      <c r="H174" s="5">
        <f>206174.866245121/1000</f>
        <v>206.174866245121</v>
      </c>
      <c r="I174" s="6">
        <v>0</v>
      </c>
      <c r="J174" s="6">
        <v>1</v>
      </c>
      <c r="K174" s="10" t="s">
        <v>183</v>
      </c>
      <c r="L174" s="4" t="s">
        <v>262</v>
      </c>
      <c r="M174" s="8">
        <v>43014</v>
      </c>
      <c r="N174" s="8">
        <v>43285</v>
      </c>
      <c r="O174" s="8"/>
      <c r="P174" s="8" t="s">
        <v>283</v>
      </c>
      <c r="Q174" s="8" t="s">
        <v>28</v>
      </c>
    </row>
    <row r="175" spans="1:17" ht="34.200000000000003" x14ac:dyDescent="0.25">
      <c r="A175" s="4" t="s">
        <v>248</v>
      </c>
      <c r="B175" s="4" t="s">
        <v>259</v>
      </c>
      <c r="C175" s="3" t="s">
        <v>729</v>
      </c>
      <c r="D175" s="3"/>
      <c r="E175" s="3" t="s">
        <v>379</v>
      </c>
      <c r="F175" s="4"/>
      <c r="G175" s="4" t="s">
        <v>283</v>
      </c>
      <c r="H175" s="5">
        <v>100</v>
      </c>
      <c r="I175" s="6">
        <v>1</v>
      </c>
      <c r="J175" s="6">
        <v>0</v>
      </c>
      <c r="K175" s="10" t="s">
        <v>184</v>
      </c>
      <c r="L175" s="4" t="s">
        <v>284</v>
      </c>
      <c r="M175" s="8">
        <v>43101</v>
      </c>
      <c r="N175" s="8">
        <v>43063</v>
      </c>
      <c r="O175" s="8"/>
      <c r="P175" s="8" t="s">
        <v>283</v>
      </c>
      <c r="Q175" s="8" t="s">
        <v>28</v>
      </c>
    </row>
    <row r="176" spans="1:17" ht="34.200000000000003" x14ac:dyDescent="0.25">
      <c r="A176" s="4" t="s">
        <v>249</v>
      </c>
      <c r="B176" s="4" t="s">
        <v>259</v>
      </c>
      <c r="C176" s="3" t="s">
        <v>730</v>
      </c>
      <c r="D176" s="3"/>
      <c r="E176" s="3" t="s">
        <v>379</v>
      </c>
      <c r="F176" s="4"/>
      <c r="G176" s="4" t="s">
        <v>283</v>
      </c>
      <c r="H176" s="5">
        <v>129.58626073380171</v>
      </c>
      <c r="I176" s="6">
        <v>1</v>
      </c>
      <c r="J176" s="6">
        <v>0</v>
      </c>
      <c r="K176" s="10" t="s">
        <v>185</v>
      </c>
      <c r="L176" s="4" t="s">
        <v>284</v>
      </c>
      <c r="M176" s="8">
        <v>43015</v>
      </c>
      <c r="N176" s="8">
        <v>43184</v>
      </c>
      <c r="O176" s="8"/>
      <c r="P176" s="8" t="s">
        <v>283</v>
      </c>
      <c r="Q176" s="8" t="s">
        <v>28</v>
      </c>
    </row>
    <row r="177" spans="1:17" ht="34.200000000000003" x14ac:dyDescent="0.25">
      <c r="A177" s="4" t="s">
        <v>529</v>
      </c>
      <c r="B177" s="4" t="s">
        <v>259</v>
      </c>
      <c r="C177" s="3" t="s">
        <v>731</v>
      </c>
      <c r="D177" s="3"/>
      <c r="E177" s="3" t="s">
        <v>415</v>
      </c>
      <c r="F177" s="4"/>
      <c r="G177" s="4" t="s">
        <v>283</v>
      </c>
      <c r="H177" s="5">
        <v>746.86554032786887</v>
      </c>
      <c r="I177" s="6">
        <v>1</v>
      </c>
      <c r="J177" s="6">
        <v>0</v>
      </c>
      <c r="K177" s="10" t="s">
        <v>186</v>
      </c>
      <c r="L177" s="4" t="s">
        <v>262</v>
      </c>
      <c r="M177" s="8">
        <v>43141</v>
      </c>
      <c r="N177" s="8">
        <v>43440</v>
      </c>
      <c r="O177" s="8"/>
      <c r="P177" s="8" t="s">
        <v>283</v>
      </c>
      <c r="Q177" s="8" t="s">
        <v>28</v>
      </c>
    </row>
    <row r="178" spans="1:17" ht="28.5" customHeight="1" x14ac:dyDescent="0.25">
      <c r="A178" s="4" t="s">
        <v>530</v>
      </c>
      <c r="B178" s="4" t="s">
        <v>259</v>
      </c>
      <c r="C178" s="3" t="s">
        <v>732</v>
      </c>
      <c r="D178" s="3"/>
      <c r="E178" s="3" t="s">
        <v>387</v>
      </c>
      <c r="F178" s="4"/>
      <c r="G178" s="4" t="s">
        <v>283</v>
      </c>
      <c r="H178" s="5">
        <v>209.8360655737705</v>
      </c>
      <c r="I178" s="6">
        <v>1</v>
      </c>
      <c r="J178" s="6">
        <v>0</v>
      </c>
      <c r="K178" s="10" t="s">
        <v>187</v>
      </c>
      <c r="L178" s="4" t="s">
        <v>262</v>
      </c>
      <c r="M178" s="8" t="s">
        <v>292</v>
      </c>
      <c r="N178" s="8">
        <v>43133</v>
      </c>
      <c r="O178" s="8"/>
      <c r="P178" s="8" t="s">
        <v>283</v>
      </c>
      <c r="Q178" s="8" t="s">
        <v>28</v>
      </c>
    </row>
    <row r="179" spans="1:17" s="21" customFormat="1" ht="12.6" thickBot="1" x14ac:dyDescent="0.3">
      <c r="A179" s="61" t="s">
        <v>573</v>
      </c>
      <c r="B179" s="61"/>
      <c r="C179" s="61"/>
      <c r="D179" s="61"/>
      <c r="E179" s="61"/>
      <c r="F179" s="61"/>
      <c r="G179" s="61"/>
      <c r="H179" s="23">
        <f>SUM(H122:H178)</f>
        <v>33419.132633890767</v>
      </c>
      <c r="I179" s="24">
        <f>SUMPRODUCT(H122:H178,I122:I178)</f>
        <v>31903.475223102316</v>
      </c>
      <c r="J179" s="24">
        <f>SUMPRODUCT(H122:H178,J122:J178)</f>
        <v>1515.6574107884464</v>
      </c>
      <c r="K179" s="14"/>
      <c r="L179" s="12"/>
      <c r="M179" s="15"/>
      <c r="N179" s="15"/>
      <c r="O179" s="15"/>
      <c r="P179" s="12"/>
      <c r="Q179" s="12"/>
    </row>
    <row r="180" spans="1:17" s="21" customFormat="1" ht="15.75" customHeight="1" thickBot="1" x14ac:dyDescent="0.3">
      <c r="A180" s="1">
        <v>5</v>
      </c>
      <c r="B180" s="36" t="s">
        <v>576</v>
      </c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8"/>
    </row>
    <row r="181" spans="1:17" s="21" customFormat="1" ht="34.799999999999997" thickBot="1" x14ac:dyDescent="0.3">
      <c r="A181" s="1" t="s">
        <v>0</v>
      </c>
      <c r="B181" s="1" t="s">
        <v>1</v>
      </c>
      <c r="C181" s="1" t="s">
        <v>2</v>
      </c>
      <c r="D181" s="22" t="s">
        <v>572</v>
      </c>
      <c r="E181" s="25" t="s">
        <v>3</v>
      </c>
      <c r="F181" s="22" t="s">
        <v>4</v>
      </c>
      <c r="G181" s="22" t="s">
        <v>5</v>
      </c>
      <c r="H181" s="22" t="s">
        <v>6</v>
      </c>
      <c r="I181" s="22" t="s">
        <v>7</v>
      </c>
      <c r="J181" s="22" t="s">
        <v>8</v>
      </c>
      <c r="K181" s="1" t="s">
        <v>9</v>
      </c>
      <c r="L181" s="22" t="s">
        <v>10</v>
      </c>
      <c r="M181" s="22" t="s">
        <v>11</v>
      </c>
      <c r="N181" s="22" t="s">
        <v>12</v>
      </c>
      <c r="O181" s="22" t="s">
        <v>13</v>
      </c>
      <c r="P181" s="22" t="s">
        <v>14</v>
      </c>
      <c r="Q181" s="22" t="s">
        <v>15</v>
      </c>
    </row>
    <row r="182" spans="1:17" ht="28.5" customHeight="1" x14ac:dyDescent="0.25">
      <c r="A182" s="4" t="s">
        <v>531</v>
      </c>
      <c r="B182" s="4" t="s">
        <v>259</v>
      </c>
      <c r="C182" s="3" t="s">
        <v>733</v>
      </c>
      <c r="D182" s="3"/>
      <c r="E182" s="3" t="s">
        <v>556</v>
      </c>
      <c r="F182" s="4"/>
      <c r="G182" s="4" t="s">
        <v>532</v>
      </c>
      <c r="H182" s="5">
        <v>276.30834725995339</v>
      </c>
      <c r="I182" s="6">
        <v>1</v>
      </c>
      <c r="J182" s="6">
        <v>0</v>
      </c>
      <c r="K182" s="10" t="s">
        <v>188</v>
      </c>
      <c r="L182" s="4" t="s">
        <v>284</v>
      </c>
      <c r="M182" s="8">
        <v>41717</v>
      </c>
      <c r="N182" s="8">
        <v>41806</v>
      </c>
      <c r="O182" s="8"/>
      <c r="P182" s="8" t="s">
        <v>533</v>
      </c>
      <c r="Q182" s="8" t="s">
        <v>19</v>
      </c>
    </row>
    <row r="183" spans="1:17" ht="28.5" customHeight="1" x14ac:dyDescent="0.25">
      <c r="A183" s="4" t="s">
        <v>534</v>
      </c>
      <c r="B183" s="4" t="s">
        <v>259</v>
      </c>
      <c r="C183" s="3" t="s">
        <v>734</v>
      </c>
      <c r="D183" s="3"/>
      <c r="E183" s="3" t="s">
        <v>556</v>
      </c>
      <c r="F183" s="4"/>
      <c r="G183" s="4" t="s">
        <v>535</v>
      </c>
      <c r="H183" s="5">
        <v>246.84179882123348</v>
      </c>
      <c r="I183" s="6">
        <v>1</v>
      </c>
      <c r="J183" s="6">
        <v>0</v>
      </c>
      <c r="K183" s="10" t="s">
        <v>189</v>
      </c>
      <c r="L183" s="4" t="s">
        <v>284</v>
      </c>
      <c r="M183" s="8">
        <v>41718</v>
      </c>
      <c r="N183" s="8">
        <v>41806</v>
      </c>
      <c r="O183" s="8"/>
      <c r="P183" s="8" t="s">
        <v>536</v>
      </c>
      <c r="Q183" s="8" t="s">
        <v>19</v>
      </c>
    </row>
    <row r="184" spans="1:17" ht="28.5" customHeight="1" x14ac:dyDescent="0.25">
      <c r="A184" s="4" t="s">
        <v>537</v>
      </c>
      <c r="B184" s="4" t="s">
        <v>259</v>
      </c>
      <c r="C184" s="3" t="s">
        <v>735</v>
      </c>
      <c r="D184" s="3"/>
      <c r="E184" s="3" t="s">
        <v>556</v>
      </c>
      <c r="F184" s="4"/>
      <c r="G184" s="4" t="s">
        <v>538</v>
      </c>
      <c r="H184" s="5">
        <v>192.68388961748616</v>
      </c>
      <c r="I184" s="6">
        <v>1</v>
      </c>
      <c r="J184" s="6">
        <v>0</v>
      </c>
      <c r="K184" s="10" t="s">
        <v>190</v>
      </c>
      <c r="L184" s="4" t="s">
        <v>284</v>
      </c>
      <c r="M184" s="8">
        <v>41671</v>
      </c>
      <c r="N184" s="8">
        <v>41751</v>
      </c>
      <c r="O184" s="8"/>
      <c r="P184" s="8" t="s">
        <v>539</v>
      </c>
      <c r="Q184" s="8" t="s">
        <v>19</v>
      </c>
    </row>
    <row r="185" spans="1:17" ht="28.5" customHeight="1" x14ac:dyDescent="0.25">
      <c r="A185" s="4" t="s">
        <v>540</v>
      </c>
      <c r="B185" s="4" t="s">
        <v>259</v>
      </c>
      <c r="C185" s="3" t="s">
        <v>736</v>
      </c>
      <c r="D185" s="3"/>
      <c r="E185" s="3" t="s">
        <v>556</v>
      </c>
      <c r="F185" s="4"/>
      <c r="G185" s="4" t="s">
        <v>541</v>
      </c>
      <c r="H185" s="5">
        <v>151.19559343481654</v>
      </c>
      <c r="I185" s="6">
        <v>1</v>
      </c>
      <c r="J185" s="6">
        <v>0</v>
      </c>
      <c r="K185" s="10" t="s">
        <v>191</v>
      </c>
      <c r="L185" s="4" t="s">
        <v>284</v>
      </c>
      <c r="M185" s="8">
        <v>41718</v>
      </c>
      <c r="N185" s="8">
        <v>41827</v>
      </c>
      <c r="O185" s="8"/>
      <c r="P185" s="8" t="s">
        <v>542</v>
      </c>
      <c r="Q185" s="8" t="s">
        <v>19</v>
      </c>
    </row>
    <row r="186" spans="1:17" ht="28.5" customHeight="1" x14ac:dyDescent="0.25">
      <c r="A186" s="4" t="s">
        <v>543</v>
      </c>
      <c r="B186" s="4" t="s">
        <v>259</v>
      </c>
      <c r="C186" s="3" t="s">
        <v>737</v>
      </c>
      <c r="D186" s="3"/>
      <c r="E186" s="3" t="s">
        <v>556</v>
      </c>
      <c r="F186" s="4"/>
      <c r="G186" s="4" t="s">
        <v>544</v>
      </c>
      <c r="H186" s="5">
        <v>148.99888033567524</v>
      </c>
      <c r="I186" s="6">
        <v>1</v>
      </c>
      <c r="J186" s="6">
        <v>0</v>
      </c>
      <c r="K186" s="10" t="s">
        <v>192</v>
      </c>
      <c r="L186" s="4" t="s">
        <v>284</v>
      </c>
      <c r="M186" s="8">
        <v>41718</v>
      </c>
      <c r="N186" s="8">
        <v>41866</v>
      </c>
      <c r="O186" s="8"/>
      <c r="P186" s="8" t="s">
        <v>545</v>
      </c>
      <c r="Q186" s="8" t="s">
        <v>19</v>
      </c>
    </row>
    <row r="187" spans="1:17" ht="28.5" customHeight="1" x14ac:dyDescent="0.25">
      <c r="A187" s="4" t="s">
        <v>546</v>
      </c>
      <c r="B187" s="4" t="s">
        <v>259</v>
      </c>
      <c r="C187" s="3" t="s">
        <v>738</v>
      </c>
      <c r="D187" s="3"/>
      <c r="E187" s="3" t="s">
        <v>556</v>
      </c>
      <c r="F187" s="4"/>
      <c r="G187" s="4" t="s">
        <v>547</v>
      </c>
      <c r="H187" s="5">
        <v>245.52343322404369</v>
      </c>
      <c r="I187" s="6">
        <v>1</v>
      </c>
      <c r="J187" s="6">
        <v>0</v>
      </c>
      <c r="K187" s="10" t="s">
        <v>193</v>
      </c>
      <c r="L187" s="4" t="s">
        <v>284</v>
      </c>
      <c r="M187" s="8">
        <v>41718</v>
      </c>
      <c r="N187" s="8">
        <v>41806</v>
      </c>
      <c r="O187" s="8"/>
      <c r="P187" s="8" t="s">
        <v>548</v>
      </c>
      <c r="Q187" s="8" t="s">
        <v>19</v>
      </c>
    </row>
    <row r="188" spans="1:17" ht="28.5" customHeight="1" x14ac:dyDescent="0.25">
      <c r="A188" s="4" t="s">
        <v>549</v>
      </c>
      <c r="B188" s="4" t="s">
        <v>259</v>
      </c>
      <c r="C188" s="3" t="s">
        <v>739</v>
      </c>
      <c r="D188" s="3"/>
      <c r="E188" s="3" t="s">
        <v>556</v>
      </c>
      <c r="F188" s="4">
        <v>2</v>
      </c>
      <c r="G188" s="4" t="s">
        <v>550</v>
      </c>
      <c r="H188" s="5">
        <v>215.52383612802495</v>
      </c>
      <c r="I188" s="6">
        <v>1</v>
      </c>
      <c r="J188" s="6">
        <v>0</v>
      </c>
      <c r="K188" s="10" t="s">
        <v>194</v>
      </c>
      <c r="L188" s="4" t="s">
        <v>284</v>
      </c>
      <c r="M188" s="8">
        <v>41689</v>
      </c>
      <c r="N188" s="8">
        <v>41778</v>
      </c>
      <c r="O188" s="8"/>
      <c r="P188" s="8" t="s">
        <v>551</v>
      </c>
      <c r="Q188" s="8" t="s">
        <v>17</v>
      </c>
    </row>
    <row r="189" spans="1:17" ht="28.5" customHeight="1" x14ac:dyDescent="0.25">
      <c r="A189" s="4" t="s">
        <v>552</v>
      </c>
      <c r="B189" s="4" t="s">
        <v>259</v>
      </c>
      <c r="C189" s="3" t="s">
        <v>740</v>
      </c>
      <c r="D189" s="3"/>
      <c r="E189" s="3" t="s">
        <v>556</v>
      </c>
      <c r="F189" s="4"/>
      <c r="G189" s="4" t="s">
        <v>553</v>
      </c>
      <c r="H189" s="5">
        <v>47.303090000000005</v>
      </c>
      <c r="I189" s="6">
        <v>1</v>
      </c>
      <c r="J189" s="6">
        <v>0</v>
      </c>
      <c r="K189" s="10" t="s">
        <v>195</v>
      </c>
      <c r="L189" s="4" t="s">
        <v>284</v>
      </c>
      <c r="M189" s="8">
        <v>42059</v>
      </c>
      <c r="N189" s="8">
        <v>42200</v>
      </c>
      <c r="O189" s="8"/>
      <c r="P189" s="8" t="s">
        <v>554</v>
      </c>
      <c r="Q189" s="8" t="s">
        <v>17</v>
      </c>
    </row>
    <row r="190" spans="1:17" ht="28.5" customHeight="1" x14ac:dyDescent="0.25">
      <c r="A190" s="4" t="s">
        <v>555</v>
      </c>
      <c r="B190" s="4" t="s">
        <v>259</v>
      </c>
      <c r="C190" s="3" t="s">
        <v>741</v>
      </c>
      <c r="D190" s="3"/>
      <c r="E190" s="3" t="s">
        <v>556</v>
      </c>
      <c r="F190" s="4"/>
      <c r="G190" s="4" t="s">
        <v>557</v>
      </c>
      <c r="H190" s="5">
        <v>17.174082747853237</v>
      </c>
      <c r="I190" s="6">
        <v>1</v>
      </c>
      <c r="J190" s="6">
        <v>0</v>
      </c>
      <c r="K190" s="10" t="s">
        <v>196</v>
      </c>
      <c r="L190" s="4" t="s">
        <v>262</v>
      </c>
      <c r="M190" s="8">
        <v>42809</v>
      </c>
      <c r="N190" s="8">
        <v>43003</v>
      </c>
      <c r="O190" s="8"/>
      <c r="P190" s="8"/>
      <c r="Q190" s="8" t="s">
        <v>19</v>
      </c>
    </row>
    <row r="191" spans="1:17" ht="28.5" customHeight="1" x14ac:dyDescent="0.25">
      <c r="A191" s="4" t="s">
        <v>558</v>
      </c>
      <c r="B191" s="4" t="s">
        <v>259</v>
      </c>
      <c r="C191" s="3" t="s">
        <v>742</v>
      </c>
      <c r="D191" s="3"/>
      <c r="E191" s="3" t="s">
        <v>556</v>
      </c>
      <c r="F191" s="4"/>
      <c r="G191" s="4" t="s">
        <v>559</v>
      </c>
      <c r="H191" s="5">
        <v>23.670535831381734</v>
      </c>
      <c r="I191" s="6">
        <v>1</v>
      </c>
      <c r="J191" s="6">
        <v>0</v>
      </c>
      <c r="K191" s="10" t="s">
        <v>197</v>
      </c>
      <c r="L191" s="4" t="s">
        <v>284</v>
      </c>
      <c r="M191" s="8">
        <v>42390</v>
      </c>
      <c r="N191" s="8">
        <v>42551</v>
      </c>
      <c r="O191" s="8"/>
      <c r="P191" s="8" t="s">
        <v>560</v>
      </c>
      <c r="Q191" s="8" t="s">
        <v>17</v>
      </c>
    </row>
    <row r="192" spans="1:17" ht="28.5" customHeight="1" x14ac:dyDescent="0.25">
      <c r="A192" s="4" t="s">
        <v>561</v>
      </c>
      <c r="B192" s="4" t="s">
        <v>259</v>
      </c>
      <c r="C192" s="3" t="s">
        <v>743</v>
      </c>
      <c r="D192" s="3"/>
      <c r="E192" s="3" t="s">
        <v>556</v>
      </c>
      <c r="F192" s="4"/>
      <c r="G192" s="4" t="s">
        <v>283</v>
      </c>
      <c r="H192" s="5">
        <v>262.07492271662761</v>
      </c>
      <c r="I192" s="6">
        <v>1</v>
      </c>
      <c r="J192" s="6">
        <v>0</v>
      </c>
      <c r="K192" s="10" t="s">
        <v>198</v>
      </c>
      <c r="L192" s="4" t="s">
        <v>262</v>
      </c>
      <c r="M192" s="8" t="s">
        <v>292</v>
      </c>
      <c r="N192" s="8" t="s">
        <v>292</v>
      </c>
      <c r="O192" s="8"/>
      <c r="P192" s="8" t="s">
        <v>283</v>
      </c>
      <c r="Q192" s="8" t="s">
        <v>36</v>
      </c>
    </row>
    <row r="193" spans="1:17" ht="35.25" customHeight="1" x14ac:dyDescent="0.25">
      <c r="A193" s="4" t="s">
        <v>199</v>
      </c>
      <c r="B193" s="4" t="s">
        <v>259</v>
      </c>
      <c r="C193" s="3" t="s">
        <v>744</v>
      </c>
      <c r="D193" s="3"/>
      <c r="E193" s="3" t="s">
        <v>556</v>
      </c>
      <c r="F193" s="4"/>
      <c r="G193" s="4" t="s">
        <v>283</v>
      </c>
      <c r="H193" s="5">
        <v>21.127305831381729</v>
      </c>
      <c r="I193" s="6">
        <v>1</v>
      </c>
      <c r="J193" s="6">
        <v>0</v>
      </c>
      <c r="K193" s="10" t="s">
        <v>200</v>
      </c>
      <c r="L193" s="4" t="s">
        <v>262</v>
      </c>
      <c r="M193" s="8">
        <v>43141</v>
      </c>
      <c r="N193" s="8">
        <v>43233</v>
      </c>
      <c r="O193" s="8"/>
      <c r="P193" s="8" t="s">
        <v>283</v>
      </c>
      <c r="Q193" s="8" t="s">
        <v>28</v>
      </c>
    </row>
    <row r="194" spans="1:17" s="21" customFormat="1" ht="12.6" thickBot="1" x14ac:dyDescent="0.3">
      <c r="A194" s="61" t="s">
        <v>573</v>
      </c>
      <c r="B194" s="61"/>
      <c r="C194" s="61"/>
      <c r="D194" s="61"/>
      <c r="E194" s="61"/>
      <c r="F194" s="61"/>
      <c r="G194" s="61"/>
      <c r="H194" s="23">
        <f>SUM(H182:H193)</f>
        <v>1848.4257159484778</v>
      </c>
      <c r="I194" s="24">
        <f>SUMPRODUCT(H182:H193,I182:I193)</f>
        <v>1848.4257159484778</v>
      </c>
      <c r="J194" s="24">
        <f>SUMPRODUCT(H182:H193,J182:J193)</f>
        <v>0</v>
      </c>
      <c r="K194" s="14"/>
      <c r="L194" s="12"/>
      <c r="M194" s="15"/>
      <c r="N194" s="15"/>
      <c r="O194" s="15"/>
      <c r="P194" s="12"/>
      <c r="Q194" s="12"/>
    </row>
    <row r="195" spans="1:17" s="21" customFormat="1" ht="15.75" customHeight="1" thickBot="1" x14ac:dyDescent="0.3">
      <c r="A195" s="1">
        <v>6</v>
      </c>
      <c r="B195" s="36" t="s">
        <v>577</v>
      </c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8"/>
    </row>
    <row r="196" spans="1:17" s="21" customFormat="1" ht="34.799999999999997" thickBot="1" x14ac:dyDescent="0.3">
      <c r="A196" s="1" t="s">
        <v>0</v>
      </c>
      <c r="B196" s="1" t="s">
        <v>1</v>
      </c>
      <c r="C196" s="1" t="s">
        <v>2</v>
      </c>
      <c r="D196" s="22" t="s">
        <v>572</v>
      </c>
      <c r="E196" s="25" t="s">
        <v>3</v>
      </c>
      <c r="F196" s="22" t="s">
        <v>4</v>
      </c>
      <c r="G196" s="22" t="s">
        <v>5</v>
      </c>
      <c r="H196" s="22" t="s">
        <v>6</v>
      </c>
      <c r="I196" s="22" t="s">
        <v>7</v>
      </c>
      <c r="J196" s="22" t="s">
        <v>8</v>
      </c>
      <c r="K196" s="1" t="s">
        <v>9</v>
      </c>
      <c r="L196" s="22" t="s">
        <v>10</v>
      </c>
      <c r="M196" s="22" t="s">
        <v>11</v>
      </c>
      <c r="N196" s="22" t="s">
        <v>12</v>
      </c>
      <c r="O196" s="22" t="s">
        <v>13</v>
      </c>
      <c r="P196" s="22" t="s">
        <v>14</v>
      </c>
      <c r="Q196" s="22" t="s">
        <v>15</v>
      </c>
    </row>
    <row r="197" spans="1:17" ht="28.5" customHeight="1" x14ac:dyDescent="0.25">
      <c r="A197" s="4" t="s">
        <v>562</v>
      </c>
      <c r="B197" s="4" t="s">
        <v>259</v>
      </c>
      <c r="C197" s="3" t="s">
        <v>745</v>
      </c>
      <c r="D197" s="3"/>
      <c r="E197" s="3" t="s">
        <v>387</v>
      </c>
      <c r="F197" s="4"/>
      <c r="G197" s="4" t="s">
        <v>307</v>
      </c>
      <c r="H197" s="5">
        <v>93.676814988290403</v>
      </c>
      <c r="I197" s="6">
        <v>1</v>
      </c>
      <c r="J197" s="6">
        <v>0</v>
      </c>
      <c r="K197" s="10" t="s">
        <v>201</v>
      </c>
      <c r="L197" s="4" t="s">
        <v>262</v>
      </c>
      <c r="M197" s="8" t="s">
        <v>292</v>
      </c>
      <c r="N197" s="8" t="s">
        <v>292</v>
      </c>
      <c r="O197" s="8"/>
      <c r="P197" s="8" t="s">
        <v>307</v>
      </c>
      <c r="Q197" s="8" t="s">
        <v>19</v>
      </c>
    </row>
    <row r="198" spans="1:17" ht="28.5" customHeight="1" x14ac:dyDescent="0.25">
      <c r="A198" s="4" t="s">
        <v>250</v>
      </c>
      <c r="B198" s="4" t="s">
        <v>299</v>
      </c>
      <c r="C198" s="3" t="s">
        <v>746</v>
      </c>
      <c r="D198" s="3"/>
      <c r="E198" s="3" t="s">
        <v>359</v>
      </c>
      <c r="F198" s="4"/>
      <c r="G198" s="4" t="s">
        <v>283</v>
      </c>
      <c r="H198" s="5">
        <v>93.676810000000003</v>
      </c>
      <c r="I198" s="6">
        <v>1</v>
      </c>
      <c r="J198" s="6">
        <v>0</v>
      </c>
      <c r="K198" s="10" t="s">
        <v>202</v>
      </c>
      <c r="L198" s="4" t="s">
        <v>284</v>
      </c>
      <c r="M198" s="8">
        <v>43078</v>
      </c>
      <c r="N198" s="8">
        <v>43093</v>
      </c>
      <c r="O198" s="8"/>
      <c r="P198" s="8" t="s">
        <v>283</v>
      </c>
      <c r="Q198" s="8" t="s">
        <v>28</v>
      </c>
    </row>
    <row r="199" spans="1:17" ht="28.5" customHeight="1" x14ac:dyDescent="0.25">
      <c r="A199" s="4" t="s">
        <v>563</v>
      </c>
      <c r="B199" s="4" t="s">
        <v>299</v>
      </c>
      <c r="C199" s="3" t="s">
        <v>747</v>
      </c>
      <c r="D199" s="3"/>
      <c r="E199" s="3" t="s">
        <v>387</v>
      </c>
      <c r="F199" s="4"/>
      <c r="G199" s="4" t="s">
        <v>307</v>
      </c>
      <c r="H199" s="5">
        <v>19.807200000000002</v>
      </c>
      <c r="I199" s="6">
        <v>1</v>
      </c>
      <c r="J199" s="6">
        <v>0</v>
      </c>
      <c r="K199" s="10" t="s">
        <v>203</v>
      </c>
      <c r="L199" s="4" t="s">
        <v>262</v>
      </c>
      <c r="M199" s="8" t="s">
        <v>292</v>
      </c>
      <c r="N199" s="8" t="s">
        <v>292</v>
      </c>
      <c r="O199" s="8"/>
      <c r="P199" s="8" t="s">
        <v>307</v>
      </c>
      <c r="Q199" s="8" t="s">
        <v>17</v>
      </c>
    </row>
    <row r="200" spans="1:17" s="21" customFormat="1" ht="12.6" thickBot="1" x14ac:dyDescent="0.3">
      <c r="A200" s="61" t="s">
        <v>573</v>
      </c>
      <c r="B200" s="61"/>
      <c r="C200" s="61"/>
      <c r="D200" s="61"/>
      <c r="E200" s="61"/>
      <c r="F200" s="61"/>
      <c r="G200" s="61"/>
      <c r="H200" s="23">
        <f>SUM(H197:H199)</f>
        <v>207.16082498829039</v>
      </c>
      <c r="I200" s="24">
        <f>SUMPRODUCT(H197:H199,I197:I199)</f>
        <v>207.16082498829039</v>
      </c>
      <c r="J200" s="24">
        <f>SUMPRODUCT(H197:H199,J197:J199)</f>
        <v>0</v>
      </c>
      <c r="K200" s="24"/>
      <c r="L200" s="24"/>
      <c r="M200" s="24"/>
      <c r="N200" s="24"/>
      <c r="O200" s="24"/>
      <c r="P200" s="24"/>
      <c r="Q200" s="24"/>
    </row>
    <row r="201" spans="1:17" s="21" customFormat="1" ht="15.75" customHeight="1" thickBot="1" x14ac:dyDescent="0.3">
      <c r="A201" s="26">
        <v>7</v>
      </c>
      <c r="B201" s="58" t="s">
        <v>578</v>
      </c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60"/>
    </row>
    <row r="202" spans="1:17" s="21" customFormat="1" ht="34.799999999999997" thickBot="1" x14ac:dyDescent="0.3">
      <c r="A202" s="1" t="s">
        <v>0</v>
      </c>
      <c r="B202" s="1" t="s">
        <v>1</v>
      </c>
      <c r="C202" s="1" t="s">
        <v>2</v>
      </c>
      <c r="D202" s="22" t="s">
        <v>572</v>
      </c>
      <c r="E202" s="25" t="s">
        <v>3</v>
      </c>
      <c r="F202" s="22" t="s">
        <v>4</v>
      </c>
      <c r="G202" s="22" t="s">
        <v>5</v>
      </c>
      <c r="H202" s="22" t="s">
        <v>6</v>
      </c>
      <c r="I202" s="22" t="s">
        <v>7</v>
      </c>
      <c r="J202" s="22" t="s">
        <v>8</v>
      </c>
      <c r="K202" s="1" t="s">
        <v>9</v>
      </c>
      <c r="L202" s="22" t="s">
        <v>10</v>
      </c>
      <c r="M202" s="22" t="s">
        <v>11</v>
      </c>
      <c r="N202" s="22" t="s">
        <v>12</v>
      </c>
      <c r="O202" s="22" t="s">
        <v>13</v>
      </c>
      <c r="P202" s="22" t="s">
        <v>14</v>
      </c>
      <c r="Q202" s="22" t="s">
        <v>15</v>
      </c>
    </row>
    <row r="203" spans="1:17" ht="28.5" customHeight="1" x14ac:dyDescent="0.25">
      <c r="A203" s="4" t="s">
        <v>564</v>
      </c>
      <c r="B203" s="4" t="s">
        <v>259</v>
      </c>
      <c r="C203" s="3" t="s">
        <v>774</v>
      </c>
      <c r="D203" s="3"/>
      <c r="E203" s="3" t="s">
        <v>387</v>
      </c>
      <c r="F203" s="4"/>
      <c r="G203" s="4" t="s">
        <v>565</v>
      </c>
      <c r="H203" s="5">
        <v>199.90291841530058</v>
      </c>
      <c r="I203" s="6">
        <v>1</v>
      </c>
      <c r="J203" s="6">
        <v>0</v>
      </c>
      <c r="K203" s="10" t="s">
        <v>775</v>
      </c>
      <c r="L203" s="4" t="s">
        <v>262</v>
      </c>
      <c r="M203" s="8" t="s">
        <v>292</v>
      </c>
      <c r="N203" s="8" t="s">
        <v>292</v>
      </c>
      <c r="O203" s="8"/>
      <c r="P203" s="8" t="s">
        <v>566</v>
      </c>
      <c r="Q203" s="8" t="s">
        <v>17</v>
      </c>
    </row>
    <row r="204" spans="1:17" ht="28.5" customHeight="1" x14ac:dyDescent="0.25">
      <c r="A204" s="4" t="s">
        <v>567</v>
      </c>
      <c r="B204" s="4" t="s">
        <v>259</v>
      </c>
      <c r="C204" s="3" t="s">
        <v>748</v>
      </c>
      <c r="D204" s="3"/>
      <c r="E204" s="3" t="s">
        <v>387</v>
      </c>
      <c r="F204" s="4"/>
      <c r="G204" s="4" t="s">
        <v>283</v>
      </c>
      <c r="H204" s="5">
        <v>36.966260000000005</v>
      </c>
      <c r="I204" s="6">
        <v>1</v>
      </c>
      <c r="J204" s="6">
        <v>0</v>
      </c>
      <c r="K204" s="10" t="s">
        <v>204</v>
      </c>
      <c r="L204" s="4" t="s">
        <v>262</v>
      </c>
      <c r="M204" s="8" t="s">
        <v>292</v>
      </c>
      <c r="N204" s="8" t="s">
        <v>292</v>
      </c>
      <c r="O204" s="8"/>
      <c r="P204" s="8" t="s">
        <v>283</v>
      </c>
      <c r="Q204" s="8" t="s">
        <v>28</v>
      </c>
    </row>
    <row r="205" spans="1:17" ht="28.5" customHeight="1" x14ac:dyDescent="0.25">
      <c r="A205" s="4" t="s">
        <v>568</v>
      </c>
      <c r="B205" s="4" t="s">
        <v>259</v>
      </c>
      <c r="C205" s="3" t="s">
        <v>749</v>
      </c>
      <c r="D205" s="3"/>
      <c r="E205" s="3" t="s">
        <v>387</v>
      </c>
      <c r="F205" s="4"/>
      <c r="G205" s="4" t="s">
        <v>283</v>
      </c>
      <c r="H205" s="5">
        <v>36.966260000000005</v>
      </c>
      <c r="I205" s="6">
        <v>1</v>
      </c>
      <c r="J205" s="6">
        <v>0</v>
      </c>
      <c r="K205" s="10" t="s">
        <v>205</v>
      </c>
      <c r="L205" s="4" t="s">
        <v>262</v>
      </c>
      <c r="M205" s="8" t="s">
        <v>292</v>
      </c>
      <c r="N205" s="8" t="s">
        <v>292</v>
      </c>
      <c r="O205" s="8"/>
      <c r="P205" s="8" t="s">
        <v>283</v>
      </c>
      <c r="Q205" s="8" t="s">
        <v>28</v>
      </c>
    </row>
    <row r="206" spans="1:17" ht="28.5" customHeight="1" x14ac:dyDescent="0.25">
      <c r="A206" s="4" t="s">
        <v>569</v>
      </c>
      <c r="B206" s="4" t="s">
        <v>259</v>
      </c>
      <c r="C206" s="3" t="s">
        <v>750</v>
      </c>
      <c r="D206" s="3"/>
      <c r="E206" s="3" t="s">
        <v>387</v>
      </c>
      <c r="F206" s="4"/>
      <c r="G206" s="4" t="s">
        <v>283</v>
      </c>
      <c r="H206" s="5">
        <v>45.874000000000002</v>
      </c>
      <c r="I206" s="6">
        <v>1</v>
      </c>
      <c r="J206" s="6">
        <v>0</v>
      </c>
      <c r="K206" s="10" t="s">
        <v>206</v>
      </c>
      <c r="L206" s="4" t="s">
        <v>262</v>
      </c>
      <c r="M206" s="8" t="s">
        <v>292</v>
      </c>
      <c r="N206" s="8" t="s">
        <v>292</v>
      </c>
      <c r="O206" s="8"/>
      <c r="P206" s="8" t="s">
        <v>283</v>
      </c>
      <c r="Q206" s="8" t="s">
        <v>28</v>
      </c>
    </row>
    <row r="207" spans="1:17" ht="28.5" customHeight="1" x14ac:dyDescent="0.25">
      <c r="A207" s="4" t="s">
        <v>570</v>
      </c>
      <c r="B207" s="4" t="s">
        <v>259</v>
      </c>
      <c r="C207" s="3" t="s">
        <v>751</v>
      </c>
      <c r="D207" s="3"/>
      <c r="E207" s="3" t="s">
        <v>387</v>
      </c>
      <c r="F207" s="4"/>
      <c r="G207" s="4" t="s">
        <v>283</v>
      </c>
      <c r="H207" s="5">
        <v>50</v>
      </c>
      <c r="I207" s="6">
        <v>1</v>
      </c>
      <c r="J207" s="6">
        <v>0</v>
      </c>
      <c r="K207" s="10" t="s">
        <v>207</v>
      </c>
      <c r="L207" s="4" t="s">
        <v>262</v>
      </c>
      <c r="M207" s="8" t="s">
        <v>292</v>
      </c>
      <c r="N207" s="8" t="s">
        <v>292</v>
      </c>
      <c r="O207" s="8"/>
      <c r="P207" s="8" t="s">
        <v>283</v>
      </c>
      <c r="Q207" s="8" t="s">
        <v>28</v>
      </c>
    </row>
    <row r="208" spans="1:17" ht="28.5" customHeight="1" x14ac:dyDescent="0.25">
      <c r="A208" s="4" t="s">
        <v>571</v>
      </c>
      <c r="B208" s="4" t="s">
        <v>259</v>
      </c>
      <c r="C208" s="3" t="s">
        <v>752</v>
      </c>
      <c r="D208" s="3"/>
      <c r="E208" s="3" t="s">
        <v>387</v>
      </c>
      <c r="F208" s="4"/>
      <c r="G208" s="4" t="s">
        <v>283</v>
      </c>
      <c r="H208" s="5">
        <v>0</v>
      </c>
      <c r="I208" s="6">
        <v>1</v>
      </c>
      <c r="J208" s="6">
        <v>0</v>
      </c>
      <c r="K208" s="10" t="s">
        <v>208</v>
      </c>
      <c r="L208" s="4" t="s">
        <v>262</v>
      </c>
      <c r="M208" s="8" t="s">
        <v>292</v>
      </c>
      <c r="N208" s="8" t="s">
        <v>292</v>
      </c>
      <c r="O208" s="8"/>
      <c r="P208" s="8" t="s">
        <v>283</v>
      </c>
      <c r="Q208" s="8" t="s">
        <v>40</v>
      </c>
    </row>
    <row r="209" spans="1:17" s="21" customFormat="1" ht="12.6" thickBot="1" x14ac:dyDescent="0.3">
      <c r="A209" s="61" t="s">
        <v>573</v>
      </c>
      <c r="B209" s="61"/>
      <c r="C209" s="61"/>
      <c r="D209" s="61"/>
      <c r="E209" s="61"/>
      <c r="F209" s="61"/>
      <c r="G209" s="61"/>
      <c r="H209" s="27">
        <f>SUM(H203:H208)</f>
        <v>369.70943841530061</v>
      </c>
      <c r="I209" s="13">
        <f>SUMPRODUCT(H203:H208,I203:I208)</f>
        <v>369.70943841530061</v>
      </c>
      <c r="J209" s="13">
        <f>SUMPRODUCT(H203:H208,J203:J208)</f>
        <v>0</v>
      </c>
      <c r="K209" s="14"/>
      <c r="L209" s="12"/>
      <c r="M209" s="15"/>
      <c r="N209" s="15"/>
      <c r="O209" s="15"/>
      <c r="P209" s="12"/>
      <c r="Q209" s="12"/>
    </row>
    <row r="210" spans="1:17" s="21" customFormat="1" ht="12.75" customHeight="1" thickBot="1" x14ac:dyDescent="0.3">
      <c r="A210" s="62" t="s">
        <v>579</v>
      </c>
      <c r="B210" s="63"/>
      <c r="C210" s="63"/>
      <c r="D210" s="63"/>
      <c r="E210" s="63"/>
      <c r="F210" s="63"/>
      <c r="G210" s="64"/>
      <c r="H210" s="28">
        <f>SUM(H209,H200,H194,H179,H119,H95,H38)</f>
        <v>306160.89916236233</v>
      </c>
      <c r="I210" s="28">
        <f>SUM(I209,I200,I194,I179,I119,I95,I38)</f>
        <v>187275.48169314134</v>
      </c>
      <c r="J210" s="28">
        <f>SUM(J209,J200,J194,J179,J119,J95,J38)</f>
        <v>118885.41746922096</v>
      </c>
      <c r="K210" s="65"/>
      <c r="L210" s="66"/>
      <c r="M210" s="66"/>
      <c r="N210" s="66"/>
      <c r="O210" s="66"/>
      <c r="P210" s="66"/>
      <c r="Q210" s="67"/>
    </row>
    <row r="211" spans="1:17" s="21" customFormat="1" ht="12.75" customHeight="1" thickBot="1" x14ac:dyDescent="0.3">
      <c r="A211" s="71" t="s">
        <v>580</v>
      </c>
      <c r="B211" s="72"/>
      <c r="C211" s="72"/>
      <c r="D211" s="72"/>
      <c r="E211" s="72"/>
      <c r="F211" s="72"/>
      <c r="G211" s="73"/>
      <c r="H211" s="29">
        <f>H210/330000</f>
        <v>0.92776030049200708</v>
      </c>
      <c r="I211" s="29">
        <f>I210/H210</f>
        <v>0.61168974289504541</v>
      </c>
      <c r="J211" s="29">
        <f>J210/H210</f>
        <v>0.38831025710495448</v>
      </c>
      <c r="K211" s="68"/>
      <c r="L211" s="69"/>
      <c r="M211" s="69"/>
      <c r="N211" s="69"/>
      <c r="O211" s="69"/>
      <c r="P211" s="69"/>
      <c r="Q211" s="70"/>
    </row>
    <row r="212" spans="1:17" ht="22.95" customHeight="1" x14ac:dyDescent="0.25">
      <c r="A212" s="12"/>
      <c r="B212" s="12"/>
      <c r="C212" s="11"/>
      <c r="D212" s="11"/>
      <c r="E212" s="11"/>
      <c r="F212" s="12"/>
      <c r="G212" s="12"/>
      <c r="H212" s="34">
        <f>H210/330000</f>
        <v>0.92776030049200708</v>
      </c>
      <c r="I212" s="34">
        <f>I210/200000</f>
        <v>0.93637740846570672</v>
      </c>
      <c r="J212" s="34">
        <f>J210/130000</f>
        <v>0.91450321130169976</v>
      </c>
      <c r="K212" s="14"/>
      <c r="L212" s="12"/>
      <c r="M212" s="15"/>
      <c r="N212" s="15"/>
      <c r="O212" s="15"/>
      <c r="P212" s="15"/>
    </row>
  </sheetData>
  <autoFilter ref="A12:Q212" xr:uid="{00000000-0009-0000-0000-000000000000}"/>
  <mergeCells count="26">
    <mergeCell ref="A200:G200"/>
    <mergeCell ref="A38:G38"/>
    <mergeCell ref="B39:Q39"/>
    <mergeCell ref="A95:G95"/>
    <mergeCell ref="B96:Q96"/>
    <mergeCell ref="A119:G119"/>
    <mergeCell ref="B120:Q120"/>
    <mergeCell ref="A179:G179"/>
    <mergeCell ref="B180:Q180"/>
    <mergeCell ref="A194:G194"/>
    <mergeCell ref="B195:Q195"/>
    <mergeCell ref="B201:Q201"/>
    <mergeCell ref="A209:G209"/>
    <mergeCell ref="A210:G210"/>
    <mergeCell ref="K210:Q211"/>
    <mergeCell ref="A211:G211"/>
    <mergeCell ref="B11:Q11"/>
    <mergeCell ref="A1:C1"/>
    <mergeCell ref="D1:Q8"/>
    <mergeCell ref="A2:C2"/>
    <mergeCell ref="A3:C3"/>
    <mergeCell ref="A4:C4"/>
    <mergeCell ref="A5:B5"/>
    <mergeCell ref="A6:B6"/>
    <mergeCell ref="A7:B7"/>
    <mergeCell ref="A8:B8"/>
  </mergeCells>
  <dataValidations count="1">
    <dataValidation type="list" allowBlank="1" showInputMessage="1" showErrorMessage="1" sqref="Q201:Q208 Q13:Q105 Q106:Q199" xr:uid="{00000000-0002-0000-0000-000000000000}">
      <formula1>"Contrato Concluído, Contrato em Execução, Nova Licitação, Previsto, Processo Cancelado, Processo em Curso"</formula1>
    </dataValidation>
  </dataValidations>
  <pageMargins left="0.11811023622047245" right="0.11811023622047245" top="0" bottom="0" header="0.31496062992125984" footer="0.31496062992125984"/>
  <pageSetup paperSize="8" scale="59" fitToWidth="3" fitToHeight="3" orientation="landscape" r:id="rId1"/>
  <rowBreaks count="6" manualBreakCount="6">
    <brk id="38" max="16383" man="1"/>
    <brk id="83" max="16383" man="1"/>
    <brk id="95" max="16383" man="1"/>
    <brk id="119" max="16383" man="1"/>
    <brk id="156" max="16383" man="1"/>
    <brk id="17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51"/>
  <sheetViews>
    <sheetView topLeftCell="A16" zoomScaleNormal="100" workbookViewId="0">
      <selection activeCell="B24" sqref="B24"/>
    </sheetView>
  </sheetViews>
  <sheetFormatPr defaultRowHeight="14.4" x14ac:dyDescent="0.3"/>
  <cols>
    <col min="2" max="2" width="90.109375" customWidth="1"/>
    <col min="3" max="3" width="73" customWidth="1"/>
  </cols>
  <sheetData>
    <row r="1" spans="1:3" s="17" customFormat="1" x14ac:dyDescent="0.3">
      <c r="A1" s="81" t="s">
        <v>772</v>
      </c>
      <c r="B1" s="81"/>
      <c r="C1" s="81"/>
    </row>
    <row r="2" spans="1:3" s="17" customFormat="1" x14ac:dyDescent="0.3">
      <c r="A2" s="82"/>
      <c r="B2" s="82"/>
      <c r="C2" s="82"/>
    </row>
    <row r="3" spans="1:3" s="17" customFormat="1" x14ac:dyDescent="0.3">
      <c r="A3" s="83" t="s">
        <v>252</v>
      </c>
      <c r="B3" s="84"/>
      <c r="C3" s="85"/>
    </row>
    <row r="4" spans="1:3" s="17" customFormat="1" x14ac:dyDescent="0.3">
      <c r="A4" s="86" t="s">
        <v>0</v>
      </c>
      <c r="B4" s="86" t="s">
        <v>2</v>
      </c>
      <c r="C4" s="86" t="s">
        <v>253</v>
      </c>
    </row>
    <row r="5" spans="1:3" s="17" customFormat="1" x14ac:dyDescent="0.3">
      <c r="A5" s="86"/>
      <c r="B5" s="86"/>
      <c r="C5" s="86"/>
    </row>
    <row r="6" spans="1:3" x14ac:dyDescent="0.3">
      <c r="A6" s="4" t="s">
        <v>228</v>
      </c>
      <c r="B6" s="3" t="s">
        <v>229</v>
      </c>
      <c r="C6" s="3" t="s">
        <v>230</v>
      </c>
    </row>
    <row r="7" spans="1:3" x14ac:dyDescent="0.3">
      <c r="A7" s="4" t="s">
        <v>231</v>
      </c>
      <c r="B7" s="3" t="s">
        <v>232</v>
      </c>
      <c r="C7" s="3" t="s">
        <v>230</v>
      </c>
    </row>
    <row r="8" spans="1:3" x14ac:dyDescent="0.3">
      <c r="A8" s="4" t="s">
        <v>233</v>
      </c>
      <c r="B8" s="3" t="s">
        <v>234</v>
      </c>
      <c r="C8" s="3" t="s">
        <v>230</v>
      </c>
    </row>
    <row r="9" spans="1:3" ht="22.8" x14ac:dyDescent="0.3">
      <c r="A9" s="4" t="s">
        <v>235</v>
      </c>
      <c r="B9" s="3" t="s">
        <v>236</v>
      </c>
      <c r="C9" s="3" t="s">
        <v>230</v>
      </c>
    </row>
    <row r="10" spans="1:3" x14ac:dyDescent="0.3">
      <c r="A10" s="4" t="s">
        <v>237</v>
      </c>
      <c r="B10" s="3" t="s">
        <v>238</v>
      </c>
      <c r="C10" s="3" t="s">
        <v>230</v>
      </c>
    </row>
    <row r="11" spans="1:3" x14ac:dyDescent="0.3">
      <c r="A11" s="4" t="s">
        <v>48</v>
      </c>
      <c r="B11" s="3" t="s">
        <v>239</v>
      </c>
      <c r="C11" s="3" t="s">
        <v>230</v>
      </c>
    </row>
    <row r="12" spans="1:3" x14ac:dyDescent="0.3">
      <c r="A12" s="4" t="s">
        <v>50</v>
      </c>
      <c r="B12" s="3" t="s">
        <v>240</v>
      </c>
      <c r="C12" s="3" t="s">
        <v>230</v>
      </c>
    </row>
    <row r="13" spans="1:3" s="17" customFormat="1" x14ac:dyDescent="0.3">
      <c r="A13" s="78" t="s">
        <v>254</v>
      </c>
      <c r="B13" s="79"/>
      <c r="C13" s="80"/>
    </row>
    <row r="14" spans="1:3" s="17" customFormat="1" x14ac:dyDescent="0.3">
      <c r="A14" s="74" t="s">
        <v>0</v>
      </c>
      <c r="B14" s="74" t="s">
        <v>2</v>
      </c>
      <c r="C14" s="74" t="s">
        <v>253</v>
      </c>
    </row>
    <row r="15" spans="1:3" s="17" customFormat="1" x14ac:dyDescent="0.3">
      <c r="A15" s="74"/>
      <c r="B15" s="74"/>
      <c r="C15" s="74"/>
    </row>
    <row r="16" spans="1:3" x14ac:dyDescent="0.3">
      <c r="A16" s="4" t="s">
        <v>215</v>
      </c>
      <c r="B16" s="3" t="s">
        <v>614</v>
      </c>
      <c r="C16" s="3" t="s">
        <v>216</v>
      </c>
    </row>
    <row r="17" spans="1:3" ht="22.8" x14ac:dyDescent="0.3">
      <c r="A17" s="4" t="s">
        <v>217</v>
      </c>
      <c r="B17" s="3" t="s">
        <v>618</v>
      </c>
      <c r="C17" s="3" t="s">
        <v>218</v>
      </c>
    </row>
    <row r="18" spans="1:3" x14ac:dyDescent="0.3">
      <c r="A18" s="4" t="s">
        <v>217</v>
      </c>
      <c r="B18" s="3" t="s">
        <v>755</v>
      </c>
      <c r="C18" s="3" t="s">
        <v>219</v>
      </c>
    </row>
    <row r="19" spans="1:3" x14ac:dyDescent="0.3">
      <c r="A19" s="4" t="s">
        <v>220</v>
      </c>
      <c r="B19" s="3" t="s">
        <v>631</v>
      </c>
      <c r="C19" s="3" t="s">
        <v>221</v>
      </c>
    </row>
    <row r="20" spans="1:3" x14ac:dyDescent="0.3">
      <c r="A20" s="4" t="s">
        <v>222</v>
      </c>
      <c r="B20" s="3" t="s">
        <v>632</v>
      </c>
      <c r="C20" s="3" t="s">
        <v>223</v>
      </c>
    </row>
    <row r="21" spans="1:3" ht="22.8" x14ac:dyDescent="0.3">
      <c r="A21" s="4" t="s">
        <v>224</v>
      </c>
      <c r="B21" s="3" t="s">
        <v>633</v>
      </c>
      <c r="C21" s="3" t="s">
        <v>225</v>
      </c>
    </row>
    <row r="22" spans="1:3" x14ac:dyDescent="0.3">
      <c r="A22" s="4" t="s">
        <v>241</v>
      </c>
      <c r="B22" s="3" t="s">
        <v>652</v>
      </c>
      <c r="C22" s="3" t="s">
        <v>230</v>
      </c>
    </row>
    <row r="23" spans="1:3" x14ac:dyDescent="0.3">
      <c r="A23" s="4" t="s">
        <v>209</v>
      </c>
      <c r="B23" s="3" t="s">
        <v>653</v>
      </c>
      <c r="C23" s="3" t="s">
        <v>210</v>
      </c>
    </row>
    <row r="24" spans="1:3" ht="34.200000000000003" x14ac:dyDescent="0.3">
      <c r="A24" s="4" t="s">
        <v>213</v>
      </c>
      <c r="B24" s="3" t="s">
        <v>654</v>
      </c>
      <c r="C24" s="3" t="s">
        <v>214</v>
      </c>
    </row>
    <row r="25" spans="1:3" x14ac:dyDescent="0.3">
      <c r="A25" s="4" t="s">
        <v>226</v>
      </c>
      <c r="B25" s="3" t="s">
        <v>658</v>
      </c>
      <c r="C25" s="3" t="s">
        <v>227</v>
      </c>
    </row>
    <row r="26" spans="1:3" ht="22.8" x14ac:dyDescent="0.3">
      <c r="A26" s="4" t="s">
        <v>211</v>
      </c>
      <c r="B26" s="3" t="s">
        <v>659</v>
      </c>
      <c r="C26" s="3" t="s">
        <v>212</v>
      </c>
    </row>
    <row r="27" spans="1:3" ht="22.8" x14ac:dyDescent="0.3">
      <c r="A27" s="4" t="s">
        <v>767</v>
      </c>
      <c r="B27" s="3" t="s">
        <v>768</v>
      </c>
      <c r="C27" s="3" t="s">
        <v>770</v>
      </c>
    </row>
    <row r="28" spans="1:3" s="17" customFormat="1" x14ac:dyDescent="0.3">
      <c r="A28" s="18" t="s">
        <v>255</v>
      </c>
      <c r="B28" s="19"/>
      <c r="C28" s="20"/>
    </row>
    <row r="29" spans="1:3" s="17" customFormat="1" x14ac:dyDescent="0.3">
      <c r="A29" s="74" t="s">
        <v>0</v>
      </c>
      <c r="B29" s="76" t="s">
        <v>2</v>
      </c>
      <c r="C29" s="74" t="s">
        <v>253</v>
      </c>
    </row>
    <row r="30" spans="1:3" s="17" customFormat="1" x14ac:dyDescent="0.3">
      <c r="A30" s="74"/>
      <c r="B30" s="77"/>
      <c r="C30" s="74"/>
    </row>
    <row r="31" spans="1:3" x14ac:dyDescent="0.3">
      <c r="A31" s="4" t="s">
        <v>242</v>
      </c>
      <c r="B31" s="3" t="s">
        <v>665</v>
      </c>
      <c r="C31" s="3" t="s">
        <v>230</v>
      </c>
    </row>
    <row r="32" spans="1:3" x14ac:dyDescent="0.3">
      <c r="A32" s="4" t="s">
        <v>243</v>
      </c>
      <c r="B32" s="3" t="s">
        <v>667</v>
      </c>
      <c r="C32" s="3" t="s">
        <v>230</v>
      </c>
    </row>
    <row r="33" spans="1:3" x14ac:dyDescent="0.3">
      <c r="A33" s="4" t="s">
        <v>244</v>
      </c>
      <c r="B33" s="3" t="s">
        <v>673</v>
      </c>
      <c r="C33" s="3" t="s">
        <v>230</v>
      </c>
    </row>
    <row r="34" spans="1:3" x14ac:dyDescent="0.3">
      <c r="A34" s="4" t="s">
        <v>245</v>
      </c>
      <c r="B34" s="3" t="s">
        <v>678</v>
      </c>
      <c r="C34" s="3" t="s">
        <v>230</v>
      </c>
    </row>
    <row r="35" spans="1:3" x14ac:dyDescent="0.3">
      <c r="A35" s="4" t="s">
        <v>246</v>
      </c>
      <c r="B35" s="3" t="s">
        <v>679</v>
      </c>
      <c r="C35" s="3" t="s">
        <v>230</v>
      </c>
    </row>
    <row r="36" spans="1:3" x14ac:dyDescent="0.3">
      <c r="A36" s="4" t="s">
        <v>129</v>
      </c>
      <c r="B36" s="3" t="s">
        <v>680</v>
      </c>
      <c r="C36" s="3" t="s">
        <v>230</v>
      </c>
    </row>
    <row r="37" spans="1:3" ht="22.8" x14ac:dyDescent="0.3">
      <c r="A37" s="4" t="s">
        <v>776</v>
      </c>
      <c r="B37" s="3" t="s">
        <v>668</v>
      </c>
      <c r="C37" s="3" t="s">
        <v>777</v>
      </c>
    </row>
    <row r="38" spans="1:3" s="17" customFormat="1" x14ac:dyDescent="0.3">
      <c r="A38" s="18" t="s">
        <v>256</v>
      </c>
      <c r="B38" s="19"/>
      <c r="C38" s="20"/>
    </row>
    <row r="39" spans="1:3" s="17" customFormat="1" x14ac:dyDescent="0.3">
      <c r="A39" s="74" t="s">
        <v>0</v>
      </c>
      <c r="B39" s="74" t="s">
        <v>2</v>
      </c>
      <c r="C39" s="74" t="s">
        <v>253</v>
      </c>
    </row>
    <row r="40" spans="1:3" s="17" customFormat="1" x14ac:dyDescent="0.3">
      <c r="A40" s="74"/>
      <c r="B40" s="74"/>
      <c r="C40" s="74"/>
    </row>
    <row r="41" spans="1:3" x14ac:dyDescent="0.3">
      <c r="A41" s="4" t="s">
        <v>247</v>
      </c>
      <c r="B41" s="3" t="s">
        <v>753</v>
      </c>
      <c r="C41" s="3" t="s">
        <v>230</v>
      </c>
    </row>
    <row r="42" spans="1:3" x14ac:dyDescent="0.3">
      <c r="A42" s="4" t="s">
        <v>248</v>
      </c>
      <c r="B42" s="3" t="s">
        <v>729</v>
      </c>
      <c r="C42" s="3" t="s">
        <v>230</v>
      </c>
    </row>
    <row r="43" spans="1:3" ht="22.8" x14ac:dyDescent="0.3">
      <c r="A43" s="4" t="s">
        <v>249</v>
      </c>
      <c r="B43" s="3" t="s">
        <v>730</v>
      </c>
      <c r="C43" s="3" t="s">
        <v>230</v>
      </c>
    </row>
    <row r="44" spans="1:3" s="17" customFormat="1" x14ac:dyDescent="0.3">
      <c r="A44" s="18" t="s">
        <v>576</v>
      </c>
      <c r="B44" s="19"/>
      <c r="C44" s="20"/>
    </row>
    <row r="45" spans="1:3" s="17" customFormat="1" x14ac:dyDescent="0.3">
      <c r="A45" s="74" t="s">
        <v>0</v>
      </c>
      <c r="B45" s="74" t="s">
        <v>2</v>
      </c>
      <c r="C45" s="74" t="s">
        <v>253</v>
      </c>
    </row>
    <row r="46" spans="1:3" s="17" customFormat="1" x14ac:dyDescent="0.3">
      <c r="A46" s="74"/>
      <c r="B46" s="74"/>
      <c r="C46" s="74"/>
    </row>
    <row r="47" spans="1:3" ht="34.200000000000003" x14ac:dyDescent="0.3">
      <c r="A47" s="4" t="s">
        <v>199</v>
      </c>
      <c r="B47" s="3" t="s">
        <v>744</v>
      </c>
      <c r="C47" s="3" t="s">
        <v>771</v>
      </c>
    </row>
    <row r="48" spans="1:3" s="17" customFormat="1" x14ac:dyDescent="0.3">
      <c r="A48" s="75" t="s">
        <v>257</v>
      </c>
      <c r="B48" s="75"/>
      <c r="C48" s="75"/>
    </row>
    <row r="49" spans="1:3" s="17" customFormat="1" x14ac:dyDescent="0.3">
      <c r="A49" s="74" t="s">
        <v>0</v>
      </c>
      <c r="B49" s="74" t="s">
        <v>2</v>
      </c>
      <c r="C49" s="74" t="s">
        <v>253</v>
      </c>
    </row>
    <row r="50" spans="1:3" s="17" customFormat="1" x14ac:dyDescent="0.3">
      <c r="A50" s="74"/>
      <c r="B50" s="74"/>
      <c r="C50" s="74"/>
    </row>
    <row r="51" spans="1:3" ht="22.8" x14ac:dyDescent="0.3">
      <c r="A51" s="4" t="s">
        <v>250</v>
      </c>
      <c r="B51" s="3" t="s">
        <v>746</v>
      </c>
      <c r="C51" s="3" t="s">
        <v>251</v>
      </c>
    </row>
  </sheetData>
  <sortState ref="A7:C51">
    <sortCondition ref="A7:A51"/>
  </sortState>
  <mergeCells count="22">
    <mergeCell ref="A13:C13"/>
    <mergeCell ref="A1:C2"/>
    <mergeCell ref="A3:C3"/>
    <mergeCell ref="A4:A5"/>
    <mergeCell ref="B4:B5"/>
    <mergeCell ref="C4:C5"/>
    <mergeCell ref="A14:A15"/>
    <mergeCell ref="B14:B15"/>
    <mergeCell ref="C14:C15"/>
    <mergeCell ref="A29:A30"/>
    <mergeCell ref="B29:B30"/>
    <mergeCell ref="C29:C30"/>
    <mergeCell ref="A39:A40"/>
    <mergeCell ref="B39:B40"/>
    <mergeCell ref="C39:C40"/>
    <mergeCell ref="A48:C48"/>
    <mergeCell ref="A49:A50"/>
    <mergeCell ref="B49:B50"/>
    <mergeCell ref="C49:C50"/>
    <mergeCell ref="A45:A46"/>
    <mergeCell ref="B45:B46"/>
    <mergeCell ref="C45:C46"/>
  </mergeCells>
  <printOptions horizontalCentered="1" verticalCentered="1"/>
  <pageMargins left="0.11811023622047245" right="0.11811023622047245" top="0.19685039370078741" bottom="0.19685039370078741" header="0.31496062992125984" footer="0.31496062992125984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93"/>
  <sheetViews>
    <sheetView view="pageBreakPreview" zoomScale="90" zoomScaleNormal="100" zoomScaleSheetLayoutView="90" workbookViewId="0">
      <selection activeCell="C26" sqref="C26"/>
    </sheetView>
  </sheetViews>
  <sheetFormatPr defaultColWidth="8.88671875" defaultRowHeight="12" x14ac:dyDescent="0.25"/>
  <cols>
    <col min="1" max="1" width="5.6640625" style="9" customWidth="1"/>
    <col min="2" max="2" width="11.109375" style="9" customWidth="1"/>
    <col min="3" max="3" width="98.109375" style="9" customWidth="1"/>
    <col min="4" max="4" width="13.5546875" style="9" customWidth="1"/>
    <col min="5" max="5" width="19.6640625" style="16" customWidth="1"/>
    <col min="6" max="6" width="11.6640625" style="9" customWidth="1"/>
    <col min="7" max="7" width="14" style="9" customWidth="1"/>
    <col min="8" max="8" width="16.6640625" style="2" customWidth="1"/>
    <col min="9" max="10" width="16.5546875" style="2" customWidth="1"/>
    <col min="11" max="11" width="15.5546875" style="9" customWidth="1"/>
    <col min="12" max="12" width="16.5546875" style="9" customWidth="1"/>
    <col min="13" max="14" width="15.88671875" style="9" customWidth="1"/>
    <col min="15" max="15" width="21.6640625" style="9" customWidth="1"/>
    <col min="16" max="16" width="18.44140625" style="9" customWidth="1"/>
    <col min="17" max="17" width="19.6640625" style="9" customWidth="1"/>
    <col min="18" max="16384" width="8.88671875" style="9"/>
  </cols>
  <sheetData>
    <row r="1" spans="1:17" customFormat="1" ht="14.4" x14ac:dyDescent="0.3">
      <c r="A1" s="39" t="s">
        <v>581</v>
      </c>
      <c r="B1" s="40"/>
      <c r="C1" s="41"/>
      <c r="D1" s="42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4"/>
    </row>
    <row r="2" spans="1:17" customFormat="1" ht="14.4" x14ac:dyDescent="0.3">
      <c r="A2" s="51" t="s">
        <v>582</v>
      </c>
      <c r="B2" s="52"/>
      <c r="C2" s="53"/>
      <c r="D2" s="45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7"/>
    </row>
    <row r="3" spans="1:17" customFormat="1" ht="14.4" x14ac:dyDescent="0.3">
      <c r="A3" s="51" t="s">
        <v>583</v>
      </c>
      <c r="B3" s="52"/>
      <c r="C3" s="53"/>
      <c r="D3" s="45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7"/>
    </row>
    <row r="4" spans="1:17" customFormat="1" ht="14.4" x14ac:dyDescent="0.3">
      <c r="A4" s="51" t="s">
        <v>588</v>
      </c>
      <c r="B4" s="52"/>
      <c r="C4" s="53"/>
      <c r="D4" s="45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7"/>
    </row>
    <row r="5" spans="1:17" customFormat="1" ht="14.4" x14ac:dyDescent="0.3">
      <c r="A5" s="54"/>
      <c r="B5" s="55"/>
      <c r="C5" s="35" t="s">
        <v>587</v>
      </c>
      <c r="D5" s="45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</row>
    <row r="6" spans="1:17" customFormat="1" ht="14.4" x14ac:dyDescent="0.3">
      <c r="A6" s="54"/>
      <c r="B6" s="55"/>
      <c r="C6" s="35" t="s">
        <v>586</v>
      </c>
      <c r="D6" s="45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</row>
    <row r="7" spans="1:17" customFormat="1" ht="14.4" x14ac:dyDescent="0.3">
      <c r="A7" s="54"/>
      <c r="B7" s="55"/>
      <c r="C7" s="35" t="s">
        <v>584</v>
      </c>
      <c r="D7" s="45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7"/>
    </row>
    <row r="8" spans="1:17" customFormat="1" ht="15" thickBot="1" x14ac:dyDescent="0.35">
      <c r="A8" s="56"/>
      <c r="B8" s="57"/>
      <c r="C8" s="31" t="s">
        <v>585</v>
      </c>
      <c r="D8" s="48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50"/>
    </row>
    <row r="9" spans="1:17" ht="11.25" hidden="1" customHeight="1" x14ac:dyDescent="0.25"/>
    <row r="10" spans="1:17" ht="11.25" hidden="1" customHeight="1" thickBot="1" x14ac:dyDescent="0.3"/>
    <row r="11" spans="1:17" s="21" customFormat="1" ht="34.799999999999997" thickBot="1" x14ac:dyDescent="0.3">
      <c r="A11" s="1" t="s">
        <v>0</v>
      </c>
      <c r="B11" s="1" t="s">
        <v>1</v>
      </c>
      <c r="C11" s="1" t="s">
        <v>2</v>
      </c>
      <c r="D11" s="22" t="s">
        <v>572</v>
      </c>
      <c r="E11" s="22" t="s">
        <v>3</v>
      </c>
      <c r="F11" s="22" t="s">
        <v>4</v>
      </c>
      <c r="G11" s="22" t="s">
        <v>5</v>
      </c>
      <c r="H11" s="22" t="s">
        <v>6</v>
      </c>
      <c r="I11" s="22" t="s">
        <v>7</v>
      </c>
      <c r="J11" s="22" t="s">
        <v>8</v>
      </c>
      <c r="K11" s="1" t="s">
        <v>9</v>
      </c>
      <c r="L11" s="22" t="s">
        <v>10</v>
      </c>
      <c r="M11" s="22" t="s">
        <v>11</v>
      </c>
      <c r="N11" s="22" t="s">
        <v>12</v>
      </c>
      <c r="O11" s="22" t="s">
        <v>13</v>
      </c>
      <c r="P11" s="22" t="s">
        <v>14</v>
      </c>
      <c r="Q11" s="22" t="s">
        <v>15</v>
      </c>
    </row>
    <row r="12" spans="1:17" ht="28.5" customHeight="1" x14ac:dyDescent="0.25">
      <c r="A12" s="4" t="s">
        <v>258</v>
      </c>
      <c r="B12" s="4" t="s">
        <v>259</v>
      </c>
      <c r="C12" s="3" t="s">
        <v>589</v>
      </c>
      <c r="D12" s="3"/>
      <c r="E12" s="3" t="s">
        <v>260</v>
      </c>
      <c r="F12" s="4"/>
      <c r="G12" s="4" t="s">
        <v>261</v>
      </c>
      <c r="H12" s="5">
        <v>4069.3209031693987</v>
      </c>
      <c r="I12" s="6">
        <v>1</v>
      </c>
      <c r="J12" s="6">
        <v>0</v>
      </c>
      <c r="K12" s="7" t="s">
        <v>16</v>
      </c>
      <c r="L12" s="4" t="s">
        <v>262</v>
      </c>
      <c r="M12" s="8">
        <v>41883</v>
      </c>
      <c r="N12" s="8">
        <v>41975</v>
      </c>
      <c r="O12" s="8"/>
      <c r="P12" s="8" t="s">
        <v>263</v>
      </c>
      <c r="Q12" s="8" t="s">
        <v>17</v>
      </c>
    </row>
    <row r="13" spans="1:17" ht="28.5" customHeight="1" x14ac:dyDescent="0.25">
      <c r="A13" s="4" t="s">
        <v>264</v>
      </c>
      <c r="B13" s="4" t="s">
        <v>259</v>
      </c>
      <c r="C13" s="3" t="s">
        <v>590</v>
      </c>
      <c r="D13" s="3"/>
      <c r="E13" s="3" t="s">
        <v>260</v>
      </c>
      <c r="F13" s="4"/>
      <c r="G13" s="4" t="s">
        <v>265</v>
      </c>
      <c r="H13" s="5">
        <v>5131.4985105386413</v>
      </c>
      <c r="I13" s="6">
        <v>1</v>
      </c>
      <c r="J13" s="6">
        <v>0</v>
      </c>
      <c r="K13" s="10" t="s">
        <v>18</v>
      </c>
      <c r="L13" s="4" t="s">
        <v>262</v>
      </c>
      <c r="M13" s="8">
        <v>42781</v>
      </c>
      <c r="N13" s="8">
        <v>42870</v>
      </c>
      <c r="O13" s="8"/>
      <c r="P13" s="8"/>
      <c r="Q13" s="8" t="s">
        <v>19</v>
      </c>
    </row>
    <row r="14" spans="1:17" ht="28.5" customHeight="1" x14ac:dyDescent="0.25">
      <c r="A14" s="4" t="s">
        <v>266</v>
      </c>
      <c r="B14" s="4" t="s">
        <v>259</v>
      </c>
      <c r="C14" s="3" t="s">
        <v>591</v>
      </c>
      <c r="D14" s="3"/>
      <c r="E14" s="3" t="s">
        <v>267</v>
      </c>
      <c r="F14" s="4"/>
      <c r="G14" s="4" t="s">
        <v>268</v>
      </c>
      <c r="H14" s="5">
        <v>9883.9290577985939</v>
      </c>
      <c r="I14" s="6">
        <v>0</v>
      </c>
      <c r="J14" s="6">
        <v>1</v>
      </c>
      <c r="K14" s="10" t="s">
        <v>20</v>
      </c>
      <c r="L14" s="4" t="s">
        <v>269</v>
      </c>
      <c r="M14" s="8">
        <v>41039</v>
      </c>
      <c r="N14" s="8">
        <v>41149</v>
      </c>
      <c r="O14" s="8" t="s">
        <v>21</v>
      </c>
      <c r="P14" s="8" t="s">
        <v>270</v>
      </c>
      <c r="Q14" s="8" t="s">
        <v>22</v>
      </c>
    </row>
    <row r="15" spans="1:17" ht="28.5" customHeight="1" x14ac:dyDescent="0.25">
      <c r="A15" s="4" t="s">
        <v>271</v>
      </c>
      <c r="B15" s="4" t="s">
        <v>259</v>
      </c>
      <c r="C15" s="3" t="s">
        <v>592</v>
      </c>
      <c r="D15" s="3"/>
      <c r="E15" s="3" t="s">
        <v>267</v>
      </c>
      <c r="F15" s="4"/>
      <c r="G15" s="4" t="s">
        <v>272</v>
      </c>
      <c r="H15" s="5">
        <v>10856.346165503512</v>
      </c>
      <c r="I15" s="6">
        <v>0</v>
      </c>
      <c r="J15" s="6">
        <v>1</v>
      </c>
      <c r="K15" s="10" t="s">
        <v>23</v>
      </c>
      <c r="L15" s="4" t="s">
        <v>269</v>
      </c>
      <c r="M15" s="8">
        <v>41838</v>
      </c>
      <c r="N15" s="8">
        <v>42039</v>
      </c>
      <c r="O15" s="8" t="s">
        <v>21</v>
      </c>
      <c r="P15" s="8" t="s">
        <v>273</v>
      </c>
      <c r="Q15" s="8" t="s">
        <v>19</v>
      </c>
    </row>
    <row r="16" spans="1:17" ht="28.5" customHeight="1" x14ac:dyDescent="0.25">
      <c r="A16" s="4" t="s">
        <v>274</v>
      </c>
      <c r="B16" s="4" t="s">
        <v>259</v>
      </c>
      <c r="C16" s="3" t="s">
        <v>593</v>
      </c>
      <c r="D16" s="3"/>
      <c r="E16" s="3" t="s">
        <v>267</v>
      </c>
      <c r="F16" s="4"/>
      <c r="G16" s="4" t="s">
        <v>275</v>
      </c>
      <c r="H16" s="5">
        <v>11297.402569156908</v>
      </c>
      <c r="I16" s="6">
        <v>0</v>
      </c>
      <c r="J16" s="6">
        <v>1</v>
      </c>
      <c r="K16" s="10" t="s">
        <v>24</v>
      </c>
      <c r="L16" s="4" t="s">
        <v>269</v>
      </c>
      <c r="M16" s="8">
        <v>41334</v>
      </c>
      <c r="N16" s="8">
        <v>41498</v>
      </c>
      <c r="O16" s="8" t="s">
        <v>21</v>
      </c>
      <c r="P16" s="8" t="s">
        <v>276</v>
      </c>
      <c r="Q16" s="8" t="s">
        <v>19</v>
      </c>
    </row>
    <row r="17" spans="1:17" ht="28.5" customHeight="1" x14ac:dyDescent="0.25">
      <c r="A17" s="4" t="s">
        <v>277</v>
      </c>
      <c r="B17" s="4" t="s">
        <v>259</v>
      </c>
      <c r="C17" s="3" t="s">
        <v>594</v>
      </c>
      <c r="D17" s="3"/>
      <c r="E17" s="3" t="s">
        <v>267</v>
      </c>
      <c r="F17" s="4"/>
      <c r="G17" s="4" t="s">
        <v>278</v>
      </c>
      <c r="H17" s="5">
        <v>2951.9789783528495</v>
      </c>
      <c r="I17" s="6">
        <v>0</v>
      </c>
      <c r="J17" s="6">
        <v>1</v>
      </c>
      <c r="K17" s="10" t="s">
        <v>25</v>
      </c>
      <c r="L17" s="4" t="s">
        <v>269</v>
      </c>
      <c r="M17" s="8">
        <v>41883</v>
      </c>
      <c r="N17" s="8">
        <v>42629</v>
      </c>
      <c r="O17" s="8" t="s">
        <v>21</v>
      </c>
      <c r="P17" s="8" t="s">
        <v>279</v>
      </c>
      <c r="Q17" s="8" t="s">
        <v>19</v>
      </c>
    </row>
    <row r="18" spans="1:17" ht="28.5" customHeight="1" x14ac:dyDescent="0.25">
      <c r="A18" s="4" t="s">
        <v>280</v>
      </c>
      <c r="B18" s="4" t="s">
        <v>259</v>
      </c>
      <c r="C18" s="3" t="s">
        <v>595</v>
      </c>
      <c r="D18" s="3"/>
      <c r="E18" s="3" t="s">
        <v>260</v>
      </c>
      <c r="F18" s="4"/>
      <c r="G18" s="4" t="s">
        <v>281</v>
      </c>
      <c r="H18" s="5">
        <v>9891.2194329898521</v>
      </c>
      <c r="I18" s="6">
        <v>1</v>
      </c>
      <c r="J18" s="6">
        <v>0</v>
      </c>
      <c r="K18" s="10" t="s">
        <v>26</v>
      </c>
      <c r="L18" s="4" t="s">
        <v>262</v>
      </c>
      <c r="M18" s="8">
        <v>42117</v>
      </c>
      <c r="N18" s="8">
        <v>42368</v>
      </c>
      <c r="O18" s="8"/>
      <c r="P18" s="8" t="s">
        <v>282</v>
      </c>
      <c r="Q18" s="8" t="s">
        <v>19</v>
      </c>
    </row>
    <row r="19" spans="1:17" ht="28.5" customHeight="1" x14ac:dyDescent="0.25">
      <c r="A19" s="4" t="s">
        <v>228</v>
      </c>
      <c r="B19" s="4" t="s">
        <v>259</v>
      </c>
      <c r="C19" s="3" t="s">
        <v>596</v>
      </c>
      <c r="D19" s="3"/>
      <c r="E19" s="3" t="s">
        <v>260</v>
      </c>
      <c r="F19" s="4"/>
      <c r="G19" s="4" t="s">
        <v>283</v>
      </c>
      <c r="H19" s="5">
        <v>234.39594000000005</v>
      </c>
      <c r="I19" s="6">
        <v>1</v>
      </c>
      <c r="J19" s="6">
        <v>0</v>
      </c>
      <c r="K19" s="10" t="s">
        <v>27</v>
      </c>
      <c r="L19" s="4" t="s">
        <v>284</v>
      </c>
      <c r="M19" s="8">
        <v>43099</v>
      </c>
      <c r="N19" s="8">
        <v>43177</v>
      </c>
      <c r="O19" s="8"/>
      <c r="P19" s="8" t="s">
        <v>283</v>
      </c>
      <c r="Q19" s="8" t="s">
        <v>28</v>
      </c>
    </row>
    <row r="20" spans="1:17" ht="28.5" customHeight="1" x14ac:dyDescent="0.25">
      <c r="A20" s="4" t="s">
        <v>285</v>
      </c>
      <c r="B20" s="4" t="s">
        <v>259</v>
      </c>
      <c r="C20" s="3" t="s">
        <v>597</v>
      </c>
      <c r="D20" s="3"/>
      <c r="E20" s="3" t="s">
        <v>260</v>
      </c>
      <c r="F20" s="4"/>
      <c r="G20" s="4" t="s">
        <v>286</v>
      </c>
      <c r="H20" s="5">
        <v>4780.8580078064006</v>
      </c>
      <c r="I20" s="6">
        <v>1</v>
      </c>
      <c r="J20" s="6">
        <v>0</v>
      </c>
      <c r="K20" s="10" t="s">
        <v>29</v>
      </c>
      <c r="L20" s="4" t="s">
        <v>262</v>
      </c>
      <c r="M20" s="8">
        <v>42672</v>
      </c>
      <c r="N20" s="8">
        <v>42734</v>
      </c>
      <c r="O20" s="8"/>
      <c r="P20" s="8"/>
      <c r="Q20" s="8" t="s">
        <v>19</v>
      </c>
    </row>
    <row r="21" spans="1:17" ht="28.5" customHeight="1" x14ac:dyDescent="0.25">
      <c r="A21" s="4" t="s">
        <v>30</v>
      </c>
      <c r="B21" s="4" t="s">
        <v>259</v>
      </c>
      <c r="C21" s="3" t="s">
        <v>598</v>
      </c>
      <c r="D21" s="3"/>
      <c r="E21" s="3" t="s">
        <v>260</v>
      </c>
      <c r="F21" s="4"/>
      <c r="G21" s="4" t="s">
        <v>287</v>
      </c>
      <c r="H21" s="5">
        <v>2892.7522761670566</v>
      </c>
      <c r="I21" s="6">
        <v>1</v>
      </c>
      <c r="J21" s="6">
        <v>0</v>
      </c>
      <c r="K21" s="10" t="s">
        <v>31</v>
      </c>
      <c r="L21" s="4" t="s">
        <v>262</v>
      </c>
      <c r="M21" s="8">
        <v>42424</v>
      </c>
      <c r="N21" s="8">
        <v>42566</v>
      </c>
      <c r="O21" s="8"/>
      <c r="P21" s="8" t="s">
        <v>288</v>
      </c>
      <c r="Q21" s="8" t="s">
        <v>19</v>
      </c>
    </row>
    <row r="22" spans="1:17" ht="28.5" customHeight="1" x14ac:dyDescent="0.25">
      <c r="A22" s="4" t="s">
        <v>32</v>
      </c>
      <c r="B22" s="4" t="s">
        <v>259</v>
      </c>
      <c r="C22" s="3" t="s">
        <v>599</v>
      </c>
      <c r="D22" s="3"/>
      <c r="E22" s="3" t="s">
        <v>267</v>
      </c>
      <c r="F22" s="4"/>
      <c r="G22" s="4" t="s">
        <v>283</v>
      </c>
      <c r="H22" s="5">
        <v>31225.605</v>
      </c>
      <c r="I22" s="6">
        <v>0</v>
      </c>
      <c r="J22" s="6">
        <v>1</v>
      </c>
      <c r="K22" s="10" t="s">
        <v>33</v>
      </c>
      <c r="L22" s="4" t="s">
        <v>269</v>
      </c>
      <c r="M22" s="8">
        <v>43129</v>
      </c>
      <c r="N22" s="8">
        <v>43207</v>
      </c>
      <c r="O22" s="8" t="s">
        <v>21</v>
      </c>
      <c r="P22" s="8" t="s">
        <v>283</v>
      </c>
      <c r="Q22" s="8" t="s">
        <v>28</v>
      </c>
    </row>
    <row r="23" spans="1:17" ht="28.5" customHeight="1" x14ac:dyDescent="0.25">
      <c r="A23" s="4" t="s">
        <v>34</v>
      </c>
      <c r="B23" s="4" t="s">
        <v>259</v>
      </c>
      <c r="C23" s="3" t="s">
        <v>600</v>
      </c>
      <c r="D23" s="3"/>
      <c r="E23" s="3" t="s">
        <v>260</v>
      </c>
      <c r="F23" s="4"/>
      <c r="G23" s="4" t="s">
        <v>289</v>
      </c>
      <c r="H23" s="5">
        <v>326.50322</v>
      </c>
      <c r="I23" s="6">
        <v>1</v>
      </c>
      <c r="J23" s="6">
        <v>0</v>
      </c>
      <c r="K23" s="10" t="s">
        <v>35</v>
      </c>
      <c r="L23" s="4" t="s">
        <v>262</v>
      </c>
      <c r="M23" s="8">
        <v>42857</v>
      </c>
      <c r="N23" s="8">
        <v>43203</v>
      </c>
      <c r="O23" s="8"/>
      <c r="P23" s="8" t="s">
        <v>283</v>
      </c>
      <c r="Q23" s="8" t="s">
        <v>36</v>
      </c>
    </row>
    <row r="24" spans="1:17" ht="28.5" customHeight="1" x14ac:dyDescent="0.25">
      <c r="A24" s="4" t="s">
        <v>290</v>
      </c>
      <c r="B24" s="4" t="s">
        <v>259</v>
      </c>
      <c r="C24" s="3" t="s">
        <v>601</v>
      </c>
      <c r="D24" s="3"/>
      <c r="E24" s="3" t="s">
        <v>267</v>
      </c>
      <c r="F24" s="4"/>
      <c r="G24" s="4" t="s">
        <v>283</v>
      </c>
      <c r="H24" s="5">
        <v>50000</v>
      </c>
      <c r="I24" s="6">
        <v>0</v>
      </c>
      <c r="J24" s="6">
        <v>1</v>
      </c>
      <c r="K24" s="10" t="s">
        <v>37</v>
      </c>
      <c r="L24" s="4" t="s">
        <v>269</v>
      </c>
      <c r="M24" s="8">
        <v>43137</v>
      </c>
      <c r="N24" s="8">
        <v>43247</v>
      </c>
      <c r="O24" s="8" t="s">
        <v>21</v>
      </c>
      <c r="P24" s="8" t="s">
        <v>283</v>
      </c>
      <c r="Q24" s="8" t="s">
        <v>28</v>
      </c>
    </row>
    <row r="25" spans="1:17" ht="28.5" customHeight="1" x14ac:dyDescent="0.25">
      <c r="A25" s="4" t="s">
        <v>231</v>
      </c>
      <c r="B25" s="4" t="s">
        <v>259</v>
      </c>
      <c r="C25" s="3" t="s">
        <v>602</v>
      </c>
      <c r="D25" s="3"/>
      <c r="E25" s="3" t="s">
        <v>260</v>
      </c>
      <c r="F25" s="4"/>
      <c r="G25" s="4" t="s">
        <v>283</v>
      </c>
      <c r="H25" s="5">
        <v>14712.728529999998</v>
      </c>
      <c r="I25" s="6">
        <v>1</v>
      </c>
      <c r="J25" s="6">
        <v>0</v>
      </c>
      <c r="K25" s="10" t="s">
        <v>38</v>
      </c>
      <c r="L25" s="4" t="s">
        <v>284</v>
      </c>
      <c r="M25" s="8">
        <v>43099</v>
      </c>
      <c r="N25" s="8">
        <v>43132</v>
      </c>
      <c r="O25" s="8"/>
      <c r="P25" s="8" t="s">
        <v>283</v>
      </c>
      <c r="Q25" s="8" t="s">
        <v>28</v>
      </c>
    </row>
    <row r="26" spans="1:17" ht="28.5" customHeight="1" x14ac:dyDescent="0.25">
      <c r="A26" s="4" t="s">
        <v>291</v>
      </c>
      <c r="B26" s="4" t="s">
        <v>259</v>
      </c>
      <c r="C26" s="3" t="s">
        <v>603</v>
      </c>
      <c r="D26" s="3"/>
      <c r="E26" s="3" t="s">
        <v>260</v>
      </c>
      <c r="F26" s="4"/>
      <c r="G26" s="4" t="s">
        <v>283</v>
      </c>
      <c r="H26" s="5">
        <v>0</v>
      </c>
      <c r="I26" s="6">
        <v>1</v>
      </c>
      <c r="J26" s="6">
        <v>0</v>
      </c>
      <c r="K26" s="10" t="s">
        <v>39</v>
      </c>
      <c r="L26" s="4" t="s">
        <v>262</v>
      </c>
      <c r="M26" s="8" t="s">
        <v>292</v>
      </c>
      <c r="N26" s="8" t="s">
        <v>292</v>
      </c>
      <c r="O26" s="8"/>
      <c r="P26" s="8" t="s">
        <v>283</v>
      </c>
      <c r="Q26" s="8" t="s">
        <v>40</v>
      </c>
    </row>
    <row r="27" spans="1:17" ht="28.5" customHeight="1" x14ac:dyDescent="0.25">
      <c r="A27" s="4" t="s">
        <v>293</v>
      </c>
      <c r="B27" s="4" t="s">
        <v>259</v>
      </c>
      <c r="C27" s="3" t="s">
        <v>604</v>
      </c>
      <c r="D27" s="3"/>
      <c r="E27" s="3" t="s">
        <v>260</v>
      </c>
      <c r="F27" s="4"/>
      <c r="G27" s="4" t="s">
        <v>283</v>
      </c>
      <c r="H27" s="5">
        <v>156.12802498048399</v>
      </c>
      <c r="I27" s="6">
        <v>1</v>
      </c>
      <c r="J27" s="6">
        <v>0</v>
      </c>
      <c r="K27" s="10" t="s">
        <v>41</v>
      </c>
      <c r="L27" s="4" t="s">
        <v>284</v>
      </c>
      <c r="M27" s="8">
        <v>43123</v>
      </c>
      <c r="N27" s="8">
        <v>43230</v>
      </c>
      <c r="O27" s="8"/>
      <c r="P27" s="8" t="s">
        <v>283</v>
      </c>
      <c r="Q27" s="8" t="s">
        <v>28</v>
      </c>
    </row>
    <row r="28" spans="1:17" ht="28.5" customHeight="1" x14ac:dyDescent="0.25">
      <c r="A28" s="4" t="s">
        <v>294</v>
      </c>
      <c r="B28" s="4" t="s">
        <v>259</v>
      </c>
      <c r="C28" s="3" t="s">
        <v>605</v>
      </c>
      <c r="D28" s="3"/>
      <c r="E28" s="3" t="s">
        <v>260</v>
      </c>
      <c r="F28" s="4"/>
      <c r="G28" s="4" t="s">
        <v>295</v>
      </c>
      <c r="H28" s="5">
        <v>814.35765356752529</v>
      </c>
      <c r="I28" s="6">
        <v>1</v>
      </c>
      <c r="J28" s="6">
        <v>0</v>
      </c>
      <c r="K28" s="10" t="s">
        <v>42</v>
      </c>
      <c r="L28" s="4" t="s">
        <v>262</v>
      </c>
      <c r="M28" s="8">
        <v>42746</v>
      </c>
      <c r="N28" s="8">
        <v>42870</v>
      </c>
      <c r="O28" s="8"/>
      <c r="P28" s="8" t="s">
        <v>296</v>
      </c>
      <c r="Q28" s="8" t="s">
        <v>19</v>
      </c>
    </row>
    <row r="29" spans="1:17" ht="28.5" customHeight="1" x14ac:dyDescent="0.25">
      <c r="A29" s="4" t="s">
        <v>297</v>
      </c>
      <c r="B29" s="4" t="s">
        <v>259</v>
      </c>
      <c r="C29" s="3" t="s">
        <v>606</v>
      </c>
      <c r="D29" s="3"/>
      <c r="E29" s="3" t="s">
        <v>260</v>
      </c>
      <c r="F29" s="4"/>
      <c r="G29" s="4" t="s">
        <v>298</v>
      </c>
      <c r="H29" s="5">
        <v>1131.7608805620609</v>
      </c>
      <c r="I29" s="6">
        <v>1</v>
      </c>
      <c r="J29" s="6">
        <v>0</v>
      </c>
      <c r="K29" s="10" t="s">
        <v>43</v>
      </c>
      <c r="L29" s="4" t="s">
        <v>262</v>
      </c>
      <c r="M29" s="8">
        <v>42882</v>
      </c>
      <c r="N29" s="8">
        <v>43217</v>
      </c>
      <c r="O29" s="8"/>
      <c r="P29" s="8" t="s">
        <v>283</v>
      </c>
      <c r="Q29" s="8" t="s">
        <v>22</v>
      </c>
    </row>
    <row r="30" spans="1:17" ht="28.5" customHeight="1" x14ac:dyDescent="0.25">
      <c r="A30" s="4" t="s">
        <v>233</v>
      </c>
      <c r="B30" s="4" t="s">
        <v>299</v>
      </c>
      <c r="C30" s="3" t="s">
        <v>607</v>
      </c>
      <c r="D30" s="3"/>
      <c r="E30" s="3" t="s">
        <v>260</v>
      </c>
      <c r="F30" s="4"/>
      <c r="G30" s="4" t="s">
        <v>283</v>
      </c>
      <c r="H30" s="5">
        <v>353.94379220140513</v>
      </c>
      <c r="I30" s="6">
        <v>1</v>
      </c>
      <c r="J30" s="6">
        <v>0</v>
      </c>
      <c r="K30" s="10" t="s">
        <v>44</v>
      </c>
      <c r="L30" s="4" t="s">
        <v>284</v>
      </c>
      <c r="M30" s="8">
        <v>43106</v>
      </c>
      <c r="N30" s="8">
        <v>43199</v>
      </c>
      <c r="O30" s="8"/>
      <c r="P30" s="8" t="s">
        <v>283</v>
      </c>
      <c r="Q30" s="8" t="s">
        <v>28</v>
      </c>
    </row>
    <row r="31" spans="1:17" ht="28.5" customHeight="1" x14ac:dyDescent="0.25">
      <c r="A31" s="4" t="s">
        <v>235</v>
      </c>
      <c r="B31" s="4" t="s">
        <v>300</v>
      </c>
      <c r="C31" s="3" t="s">
        <v>608</v>
      </c>
      <c r="D31" s="3"/>
      <c r="E31" s="3" t="s">
        <v>260</v>
      </c>
      <c r="F31" s="4"/>
      <c r="G31" s="4" t="s">
        <v>283</v>
      </c>
      <c r="H31" s="5">
        <v>4937.5005597658082</v>
      </c>
      <c r="I31" s="6">
        <v>1</v>
      </c>
      <c r="J31" s="6">
        <v>0</v>
      </c>
      <c r="K31" s="10" t="s">
        <v>45</v>
      </c>
      <c r="L31" s="4" t="s">
        <v>284</v>
      </c>
      <c r="M31" s="8">
        <v>43106</v>
      </c>
      <c r="N31" s="8">
        <v>43199</v>
      </c>
      <c r="O31" s="8"/>
      <c r="P31" s="8" t="s">
        <v>283</v>
      </c>
      <c r="Q31" s="8" t="s">
        <v>28</v>
      </c>
    </row>
    <row r="32" spans="1:17" ht="28.5" customHeight="1" x14ac:dyDescent="0.25">
      <c r="A32" s="4" t="s">
        <v>237</v>
      </c>
      <c r="B32" s="4" t="s">
        <v>259</v>
      </c>
      <c r="C32" s="3" t="s">
        <v>609</v>
      </c>
      <c r="D32" s="3"/>
      <c r="E32" s="3" t="s">
        <v>260</v>
      </c>
      <c r="F32" s="4"/>
      <c r="G32" s="4" t="s">
        <v>283</v>
      </c>
      <c r="H32" s="5">
        <v>8067.9208569711163</v>
      </c>
      <c r="I32" s="6">
        <v>1</v>
      </c>
      <c r="J32" s="6">
        <v>0</v>
      </c>
      <c r="K32" s="10" t="s">
        <v>46</v>
      </c>
      <c r="L32" s="4" t="s">
        <v>284</v>
      </c>
      <c r="M32" s="8">
        <v>43106</v>
      </c>
      <c r="N32" s="8">
        <v>43246</v>
      </c>
      <c r="O32" s="8"/>
      <c r="P32" s="8" t="s">
        <v>283</v>
      </c>
      <c r="Q32" s="8" t="s">
        <v>28</v>
      </c>
    </row>
    <row r="33" spans="1:17" ht="28.5" customHeight="1" x14ac:dyDescent="0.25">
      <c r="A33" s="4" t="s">
        <v>301</v>
      </c>
      <c r="B33" s="4" t="s">
        <v>259</v>
      </c>
      <c r="C33" s="3" t="s">
        <v>610</v>
      </c>
      <c r="D33" s="3"/>
      <c r="E33" s="3" t="s">
        <v>773</v>
      </c>
      <c r="F33" s="4"/>
      <c r="G33" s="4"/>
      <c r="H33" s="5">
        <v>21583.49212802498</v>
      </c>
      <c r="I33" s="6">
        <v>1</v>
      </c>
      <c r="J33" s="6">
        <v>0</v>
      </c>
      <c r="K33" s="10" t="s">
        <v>47</v>
      </c>
      <c r="L33" s="4" t="s">
        <v>262</v>
      </c>
      <c r="M33" s="8">
        <v>43099</v>
      </c>
      <c r="N33" s="8">
        <v>43203</v>
      </c>
      <c r="O33" s="8"/>
      <c r="P33" s="8" t="s">
        <v>283</v>
      </c>
      <c r="Q33" s="8" t="s">
        <v>36</v>
      </c>
    </row>
    <row r="34" spans="1:17" ht="28.5" customHeight="1" x14ac:dyDescent="0.25">
      <c r="A34" s="4" t="s">
        <v>302</v>
      </c>
      <c r="B34" s="4" t="s">
        <v>259</v>
      </c>
      <c r="C34" s="3" t="s">
        <v>611</v>
      </c>
      <c r="D34" s="3"/>
      <c r="E34" s="3" t="s">
        <v>260</v>
      </c>
      <c r="F34" s="4"/>
      <c r="G34" s="4"/>
      <c r="H34" s="5">
        <v>0</v>
      </c>
      <c r="I34" s="6">
        <v>1</v>
      </c>
      <c r="J34" s="6">
        <v>0</v>
      </c>
      <c r="K34" s="10" t="s">
        <v>49</v>
      </c>
      <c r="L34" s="4" t="s">
        <v>262</v>
      </c>
      <c r="M34" s="8">
        <v>43090</v>
      </c>
      <c r="N34" s="8">
        <v>43198</v>
      </c>
      <c r="O34" s="8"/>
      <c r="P34" s="8" t="s">
        <v>283</v>
      </c>
      <c r="Q34" s="8" t="s">
        <v>40</v>
      </c>
    </row>
    <row r="35" spans="1:17" ht="28.5" customHeight="1" x14ac:dyDescent="0.25">
      <c r="A35" s="4" t="s">
        <v>48</v>
      </c>
      <c r="B35" s="4" t="s">
        <v>259</v>
      </c>
      <c r="C35" s="3" t="s">
        <v>612</v>
      </c>
      <c r="D35" s="3"/>
      <c r="E35" s="3" t="s">
        <v>260</v>
      </c>
      <c r="F35" s="4"/>
      <c r="G35" s="4"/>
      <c r="H35" s="5">
        <v>3122.5604996096799</v>
      </c>
      <c r="I35" s="6">
        <v>1</v>
      </c>
      <c r="J35" s="6">
        <v>0</v>
      </c>
      <c r="K35" s="10" t="s">
        <v>51</v>
      </c>
      <c r="L35" s="4" t="s">
        <v>284</v>
      </c>
      <c r="M35" s="8">
        <v>43045</v>
      </c>
      <c r="N35" s="8">
        <v>43138</v>
      </c>
      <c r="O35" s="8"/>
      <c r="P35" s="8" t="s">
        <v>283</v>
      </c>
      <c r="Q35" s="8" t="s">
        <v>28</v>
      </c>
    </row>
    <row r="36" spans="1:17" ht="28.5" customHeight="1" x14ac:dyDescent="0.25">
      <c r="A36" s="4" t="s">
        <v>50</v>
      </c>
      <c r="B36" s="4" t="s">
        <v>259</v>
      </c>
      <c r="C36" s="3" t="s">
        <v>613</v>
      </c>
      <c r="D36" s="3"/>
      <c r="E36" s="3" t="s">
        <v>260</v>
      </c>
      <c r="F36" s="4"/>
      <c r="G36" s="4" t="s">
        <v>283</v>
      </c>
      <c r="H36" s="5">
        <v>312.25604996096797</v>
      </c>
      <c r="I36" s="6">
        <v>1</v>
      </c>
      <c r="J36" s="6">
        <v>0</v>
      </c>
      <c r="K36" s="10" t="s">
        <v>52</v>
      </c>
      <c r="L36" s="4" t="s">
        <v>284</v>
      </c>
      <c r="M36" s="8">
        <v>43106</v>
      </c>
      <c r="N36" s="8">
        <v>43199</v>
      </c>
      <c r="O36" s="8"/>
      <c r="P36" s="8" t="s">
        <v>283</v>
      </c>
      <c r="Q36" s="8" t="s">
        <v>28</v>
      </c>
    </row>
    <row r="37" spans="1:17" ht="28.5" customHeight="1" x14ac:dyDescent="0.25">
      <c r="A37" s="4" t="s">
        <v>215</v>
      </c>
      <c r="B37" s="4" t="s">
        <v>259</v>
      </c>
      <c r="C37" s="3" t="s">
        <v>614</v>
      </c>
      <c r="D37" s="3"/>
      <c r="E37" s="3" t="s">
        <v>267</v>
      </c>
      <c r="F37" s="4">
        <v>2</v>
      </c>
      <c r="G37" s="4" t="s">
        <v>303</v>
      </c>
      <c r="H37" s="5">
        <v>1198.0171699999999</v>
      </c>
      <c r="I37" s="6">
        <v>1</v>
      </c>
      <c r="J37" s="6">
        <v>0</v>
      </c>
      <c r="K37" s="10" t="s">
        <v>53</v>
      </c>
      <c r="L37" s="4" t="s">
        <v>269</v>
      </c>
      <c r="M37" s="8">
        <v>41710</v>
      </c>
      <c r="N37" s="8">
        <v>41834</v>
      </c>
      <c r="O37" s="8" t="s">
        <v>54</v>
      </c>
      <c r="P37" s="8" t="s">
        <v>304</v>
      </c>
      <c r="Q37" s="8" t="s">
        <v>17</v>
      </c>
    </row>
    <row r="38" spans="1:17" ht="28.5" customHeight="1" x14ac:dyDescent="0.25">
      <c r="A38" s="4" t="s">
        <v>305</v>
      </c>
      <c r="B38" s="4" t="s">
        <v>259</v>
      </c>
      <c r="C38" s="3" t="s">
        <v>615</v>
      </c>
      <c r="D38" s="3"/>
      <c r="E38" s="3" t="s">
        <v>267</v>
      </c>
      <c r="F38" s="4"/>
      <c r="G38" s="4" t="s">
        <v>306</v>
      </c>
      <c r="H38" s="5">
        <v>1052.5772644262299</v>
      </c>
      <c r="I38" s="6">
        <v>1</v>
      </c>
      <c r="J38" s="6">
        <v>0</v>
      </c>
      <c r="K38" s="10" t="s">
        <v>55</v>
      </c>
      <c r="L38" s="4" t="s">
        <v>269</v>
      </c>
      <c r="M38" s="8" t="s">
        <v>292</v>
      </c>
      <c r="N38" s="8" t="s">
        <v>292</v>
      </c>
      <c r="O38" s="8" t="s">
        <v>54</v>
      </c>
      <c r="P38" s="8" t="s">
        <v>307</v>
      </c>
      <c r="Q38" s="8" t="s">
        <v>36</v>
      </c>
    </row>
    <row r="39" spans="1:17" ht="28.5" customHeight="1" x14ac:dyDescent="0.25">
      <c r="A39" s="4" t="s">
        <v>308</v>
      </c>
      <c r="B39" s="4" t="s">
        <v>300</v>
      </c>
      <c r="C39" s="3" t="s">
        <v>616</v>
      </c>
      <c r="D39" s="3"/>
      <c r="E39" s="3" t="s">
        <v>267</v>
      </c>
      <c r="F39" s="4"/>
      <c r="G39" s="4" t="s">
        <v>309</v>
      </c>
      <c r="H39" s="5">
        <v>566.55803000000003</v>
      </c>
      <c r="I39" s="6">
        <v>1</v>
      </c>
      <c r="J39" s="6">
        <v>0</v>
      </c>
      <c r="K39" s="10" t="s">
        <v>56</v>
      </c>
      <c r="L39" s="4" t="s">
        <v>269</v>
      </c>
      <c r="M39" s="8">
        <v>41858</v>
      </c>
      <c r="N39" s="8">
        <v>42172</v>
      </c>
      <c r="O39" s="8" t="s">
        <v>54</v>
      </c>
      <c r="P39" s="8" t="s">
        <v>310</v>
      </c>
      <c r="Q39" s="8" t="s">
        <v>17</v>
      </c>
    </row>
    <row r="40" spans="1:17" ht="28.5" customHeight="1" x14ac:dyDescent="0.25">
      <c r="A40" s="4" t="s">
        <v>311</v>
      </c>
      <c r="B40" s="4" t="s">
        <v>259</v>
      </c>
      <c r="C40" s="3" t="s">
        <v>617</v>
      </c>
      <c r="D40" s="3"/>
      <c r="E40" s="3" t="s">
        <v>267</v>
      </c>
      <c r="F40" s="4"/>
      <c r="G40" s="4" t="s">
        <v>306</v>
      </c>
      <c r="H40" s="5">
        <v>543.63778298204522</v>
      </c>
      <c r="I40" s="6">
        <v>1</v>
      </c>
      <c r="J40" s="6">
        <v>0</v>
      </c>
      <c r="K40" s="10" t="s">
        <v>57</v>
      </c>
      <c r="L40" s="4" t="s">
        <v>269</v>
      </c>
      <c r="M40" s="8" t="s">
        <v>292</v>
      </c>
      <c r="N40" s="8" t="s">
        <v>292</v>
      </c>
      <c r="O40" s="8" t="s">
        <v>54</v>
      </c>
      <c r="P40" s="8" t="s">
        <v>307</v>
      </c>
      <c r="Q40" s="8" t="s">
        <v>36</v>
      </c>
    </row>
    <row r="41" spans="1:17" ht="28.5" customHeight="1" x14ac:dyDescent="0.25">
      <c r="A41" s="4" t="s">
        <v>217</v>
      </c>
      <c r="B41" s="4" t="s">
        <v>299</v>
      </c>
      <c r="C41" s="3" t="s">
        <v>618</v>
      </c>
      <c r="D41" s="3"/>
      <c r="E41" s="3" t="s">
        <v>267</v>
      </c>
      <c r="F41" s="4">
        <v>6</v>
      </c>
      <c r="G41" s="4" t="s">
        <v>312</v>
      </c>
      <c r="H41" s="5">
        <v>109.32192377049182</v>
      </c>
      <c r="I41" s="6">
        <v>1</v>
      </c>
      <c r="J41" s="6">
        <v>0</v>
      </c>
      <c r="K41" s="10" t="s">
        <v>58</v>
      </c>
      <c r="L41" s="4" t="s">
        <v>269</v>
      </c>
      <c r="M41" s="8">
        <v>42479</v>
      </c>
      <c r="N41" s="8">
        <v>42704</v>
      </c>
      <c r="O41" s="8" t="s">
        <v>54</v>
      </c>
      <c r="P41" s="8" t="s">
        <v>313</v>
      </c>
      <c r="Q41" s="8" t="s">
        <v>17</v>
      </c>
    </row>
    <row r="42" spans="1:17" ht="28.5" customHeight="1" x14ac:dyDescent="0.25">
      <c r="A42" s="4" t="s">
        <v>217</v>
      </c>
      <c r="B42" s="4" t="s">
        <v>299</v>
      </c>
      <c r="C42" s="33" t="s">
        <v>621</v>
      </c>
      <c r="D42" s="3"/>
      <c r="E42" s="3" t="s">
        <v>267</v>
      </c>
      <c r="F42" s="4"/>
      <c r="G42" s="4" t="s">
        <v>312</v>
      </c>
      <c r="H42" s="5">
        <v>6.5065448868071813</v>
      </c>
      <c r="I42" s="6">
        <v>1</v>
      </c>
      <c r="J42" s="6">
        <v>0</v>
      </c>
      <c r="K42" s="10" t="s">
        <v>59</v>
      </c>
      <c r="L42" s="4" t="s">
        <v>269</v>
      </c>
      <c r="M42" s="8">
        <v>42479</v>
      </c>
      <c r="N42" s="8">
        <v>43171</v>
      </c>
      <c r="O42" s="8" t="s">
        <v>54</v>
      </c>
      <c r="P42" s="8" t="s">
        <v>283</v>
      </c>
      <c r="Q42" s="8" t="s">
        <v>22</v>
      </c>
    </row>
    <row r="43" spans="1:17" ht="28.5" customHeight="1" x14ac:dyDescent="0.25">
      <c r="A43" s="4" t="s">
        <v>314</v>
      </c>
      <c r="B43" s="4" t="s">
        <v>299</v>
      </c>
      <c r="C43" s="3" t="s">
        <v>619</v>
      </c>
      <c r="D43" s="3"/>
      <c r="E43" s="3" t="s">
        <v>267</v>
      </c>
      <c r="F43" s="4"/>
      <c r="G43" s="4" t="s">
        <v>283</v>
      </c>
      <c r="H43" s="5">
        <v>129.78043403590945</v>
      </c>
      <c r="I43" s="6">
        <v>1</v>
      </c>
      <c r="J43" s="6">
        <v>0</v>
      </c>
      <c r="K43" s="10" t="s">
        <v>60</v>
      </c>
      <c r="L43" s="4" t="s">
        <v>269</v>
      </c>
      <c r="M43" s="8">
        <v>43123</v>
      </c>
      <c r="N43" s="8">
        <v>43141</v>
      </c>
      <c r="O43" s="8" t="s">
        <v>54</v>
      </c>
      <c r="P43" s="8" t="s">
        <v>283</v>
      </c>
      <c r="Q43" s="8" t="s">
        <v>36</v>
      </c>
    </row>
    <row r="44" spans="1:17" ht="28.5" customHeight="1" x14ac:dyDescent="0.25">
      <c r="A44" s="4" t="s">
        <v>315</v>
      </c>
      <c r="B44" s="4" t="s">
        <v>259</v>
      </c>
      <c r="C44" s="3" t="s">
        <v>620</v>
      </c>
      <c r="D44" s="3"/>
      <c r="E44" s="3" t="s">
        <v>267</v>
      </c>
      <c r="F44" s="4"/>
      <c r="G44" s="4" t="s">
        <v>316</v>
      </c>
      <c r="H44" s="5">
        <v>4499.4587599999995</v>
      </c>
      <c r="I44" s="6">
        <v>1</v>
      </c>
      <c r="J44" s="6">
        <v>0</v>
      </c>
      <c r="K44" s="10" t="s">
        <v>61</v>
      </c>
      <c r="L44" s="4" t="s">
        <v>269</v>
      </c>
      <c r="M44" s="8" t="s">
        <v>292</v>
      </c>
      <c r="N44" s="8" t="s">
        <v>292</v>
      </c>
      <c r="O44" s="8" t="s">
        <v>54</v>
      </c>
      <c r="P44" s="8" t="s">
        <v>317</v>
      </c>
      <c r="Q44" s="8" t="s">
        <v>17</v>
      </c>
    </row>
    <row r="45" spans="1:17" ht="28.5" customHeight="1" x14ac:dyDescent="0.25">
      <c r="A45" s="4" t="s">
        <v>318</v>
      </c>
      <c r="B45" s="4" t="s">
        <v>259</v>
      </c>
      <c r="C45" s="3" t="s">
        <v>622</v>
      </c>
      <c r="D45" s="3"/>
      <c r="E45" s="3" t="s">
        <v>267</v>
      </c>
      <c r="F45" s="4"/>
      <c r="G45" s="4" t="s">
        <v>319</v>
      </c>
      <c r="H45" s="5">
        <v>223.34356229508199</v>
      </c>
      <c r="I45" s="6">
        <v>1</v>
      </c>
      <c r="J45" s="6">
        <v>0</v>
      </c>
      <c r="K45" s="10" t="s">
        <v>62</v>
      </c>
      <c r="L45" s="4" t="s">
        <v>269</v>
      </c>
      <c r="M45" s="8" t="s">
        <v>292</v>
      </c>
      <c r="N45" s="8" t="s">
        <v>292</v>
      </c>
      <c r="O45" s="8" t="s">
        <v>54</v>
      </c>
      <c r="P45" s="8" t="s">
        <v>307</v>
      </c>
      <c r="Q45" s="8" t="s">
        <v>17</v>
      </c>
    </row>
    <row r="46" spans="1:17" ht="28.5" customHeight="1" x14ac:dyDescent="0.25">
      <c r="A46" s="4" t="s">
        <v>320</v>
      </c>
      <c r="B46" s="4" t="s">
        <v>259</v>
      </c>
      <c r="C46" s="3" t="s">
        <v>623</v>
      </c>
      <c r="D46" s="3"/>
      <c r="E46" s="3" t="s">
        <v>267</v>
      </c>
      <c r="F46" s="4"/>
      <c r="G46" s="4" t="s">
        <v>283</v>
      </c>
      <c r="H46" s="5">
        <v>0</v>
      </c>
      <c r="I46" s="6">
        <v>1</v>
      </c>
      <c r="J46" s="6">
        <v>0</v>
      </c>
      <c r="K46" s="10" t="s">
        <v>63</v>
      </c>
      <c r="L46" s="4" t="s">
        <v>269</v>
      </c>
      <c r="M46" s="8" t="s">
        <v>292</v>
      </c>
      <c r="N46" s="8" t="s">
        <v>292</v>
      </c>
      <c r="O46" s="8" t="s">
        <v>54</v>
      </c>
      <c r="P46" s="8" t="s">
        <v>283</v>
      </c>
      <c r="Q46" s="8" t="s">
        <v>40</v>
      </c>
    </row>
    <row r="47" spans="1:17" ht="28.5" customHeight="1" x14ac:dyDescent="0.25">
      <c r="A47" s="4" t="s">
        <v>321</v>
      </c>
      <c r="B47" s="4" t="s">
        <v>259</v>
      </c>
      <c r="C47" s="3" t="s">
        <v>624</v>
      </c>
      <c r="D47" s="3"/>
      <c r="E47" s="3" t="s">
        <v>267</v>
      </c>
      <c r="F47" s="4"/>
      <c r="G47" s="4" t="s">
        <v>322</v>
      </c>
      <c r="H47" s="5">
        <v>70.546448087431699</v>
      </c>
      <c r="I47" s="6">
        <v>1</v>
      </c>
      <c r="J47" s="6">
        <v>0</v>
      </c>
      <c r="K47" s="10" t="s">
        <v>64</v>
      </c>
      <c r="L47" s="4" t="s">
        <v>269</v>
      </c>
      <c r="M47" s="8">
        <v>42808</v>
      </c>
      <c r="N47" s="8">
        <v>43201</v>
      </c>
      <c r="O47" s="8" t="s">
        <v>54</v>
      </c>
      <c r="P47" s="8" t="s">
        <v>283</v>
      </c>
      <c r="Q47" s="8" t="s">
        <v>22</v>
      </c>
    </row>
    <row r="48" spans="1:17" ht="28.5" customHeight="1" x14ac:dyDescent="0.25">
      <c r="A48" s="4" t="s">
        <v>323</v>
      </c>
      <c r="B48" s="4" t="s">
        <v>259</v>
      </c>
      <c r="C48" s="3" t="s">
        <v>625</v>
      </c>
      <c r="D48" s="3"/>
      <c r="E48" s="3" t="s">
        <v>267</v>
      </c>
      <c r="F48" s="4"/>
      <c r="G48" s="4" t="s">
        <v>306</v>
      </c>
      <c r="H48" s="5">
        <v>50</v>
      </c>
      <c r="I48" s="6">
        <v>1</v>
      </c>
      <c r="J48" s="6">
        <v>0</v>
      </c>
      <c r="K48" s="10" t="s">
        <v>65</v>
      </c>
      <c r="L48" s="4" t="s">
        <v>269</v>
      </c>
      <c r="M48" s="8" t="s">
        <v>292</v>
      </c>
      <c r="N48" s="8" t="s">
        <v>292</v>
      </c>
      <c r="O48" s="8" t="s">
        <v>54</v>
      </c>
      <c r="P48" s="8" t="s">
        <v>307</v>
      </c>
      <c r="Q48" s="8" t="s">
        <v>17</v>
      </c>
    </row>
    <row r="49" spans="1:17" ht="28.5" customHeight="1" x14ac:dyDescent="0.25">
      <c r="A49" s="4" t="s">
        <v>324</v>
      </c>
      <c r="B49" s="4" t="s">
        <v>259</v>
      </c>
      <c r="C49" s="3" t="s">
        <v>756</v>
      </c>
      <c r="D49" s="3"/>
      <c r="E49" s="3" t="s">
        <v>267</v>
      </c>
      <c r="F49" s="4"/>
      <c r="G49" s="4" t="s">
        <v>283</v>
      </c>
      <c r="H49" s="5">
        <v>0</v>
      </c>
      <c r="I49" s="6">
        <v>1</v>
      </c>
      <c r="J49" s="6">
        <v>0</v>
      </c>
      <c r="K49" s="10" t="s">
        <v>66</v>
      </c>
      <c r="L49" s="4" t="s">
        <v>269</v>
      </c>
      <c r="M49" s="8" t="s">
        <v>292</v>
      </c>
      <c r="N49" s="8" t="s">
        <v>292</v>
      </c>
      <c r="O49" s="8" t="s">
        <v>54</v>
      </c>
      <c r="P49" s="8" t="s">
        <v>283</v>
      </c>
      <c r="Q49" s="8" t="s">
        <v>40</v>
      </c>
    </row>
    <row r="50" spans="1:17" ht="28.5" customHeight="1" x14ac:dyDescent="0.25">
      <c r="A50" s="4" t="s">
        <v>325</v>
      </c>
      <c r="B50" s="4" t="s">
        <v>259</v>
      </c>
      <c r="C50" s="3" t="s">
        <v>626</v>
      </c>
      <c r="D50" s="3"/>
      <c r="E50" s="3" t="s">
        <v>267</v>
      </c>
      <c r="F50" s="4"/>
      <c r="G50" s="4" t="s">
        <v>303</v>
      </c>
      <c r="H50" s="5">
        <v>652.09837000000005</v>
      </c>
      <c r="I50" s="6">
        <v>1</v>
      </c>
      <c r="J50" s="6">
        <v>0</v>
      </c>
      <c r="K50" s="10" t="s">
        <v>67</v>
      </c>
      <c r="L50" s="4" t="s">
        <v>269</v>
      </c>
      <c r="M50" s="8">
        <v>41701</v>
      </c>
      <c r="N50" s="8">
        <v>41934</v>
      </c>
      <c r="O50" s="8" t="s">
        <v>54</v>
      </c>
      <c r="P50" s="8" t="s">
        <v>326</v>
      </c>
      <c r="Q50" s="8" t="s">
        <v>17</v>
      </c>
    </row>
    <row r="51" spans="1:17" ht="28.5" customHeight="1" x14ac:dyDescent="0.25">
      <c r="A51" s="4" t="s">
        <v>327</v>
      </c>
      <c r="B51" s="4" t="s">
        <v>259</v>
      </c>
      <c r="C51" s="3" t="s">
        <v>614</v>
      </c>
      <c r="D51" s="3"/>
      <c r="E51" s="3" t="s">
        <v>267</v>
      </c>
      <c r="F51" s="4">
        <v>4</v>
      </c>
      <c r="G51" s="4" t="s">
        <v>328</v>
      </c>
      <c r="H51" s="5">
        <v>299.75952274785317</v>
      </c>
      <c r="I51" s="6">
        <v>1</v>
      </c>
      <c r="J51" s="6">
        <v>0</v>
      </c>
      <c r="K51" s="10" t="s">
        <v>68</v>
      </c>
      <c r="L51" s="4" t="s">
        <v>269</v>
      </c>
      <c r="M51" s="8">
        <v>42468</v>
      </c>
      <c r="N51" s="8">
        <v>42632</v>
      </c>
      <c r="O51" s="8" t="s">
        <v>54</v>
      </c>
      <c r="P51" s="8" t="s">
        <v>329</v>
      </c>
      <c r="Q51" s="8" t="s">
        <v>17</v>
      </c>
    </row>
    <row r="52" spans="1:17" ht="28.5" customHeight="1" x14ac:dyDescent="0.25">
      <c r="A52" s="4" t="s">
        <v>330</v>
      </c>
      <c r="B52" s="4" t="s">
        <v>259</v>
      </c>
      <c r="C52" s="3" t="s">
        <v>627</v>
      </c>
      <c r="D52" s="3"/>
      <c r="E52" s="3" t="s">
        <v>267</v>
      </c>
      <c r="F52" s="4"/>
      <c r="G52" s="4" t="s">
        <v>283</v>
      </c>
      <c r="H52" s="5">
        <v>501.36550819672129</v>
      </c>
      <c r="I52" s="6">
        <v>1</v>
      </c>
      <c r="J52" s="6">
        <v>0</v>
      </c>
      <c r="K52" s="10" t="s">
        <v>69</v>
      </c>
      <c r="L52" s="4" t="s">
        <v>269</v>
      </c>
      <c r="M52" s="8">
        <v>43131</v>
      </c>
      <c r="N52" s="8">
        <v>43171</v>
      </c>
      <c r="O52" s="8" t="s">
        <v>54</v>
      </c>
      <c r="P52" s="8" t="s">
        <v>283</v>
      </c>
      <c r="Q52" s="8" t="s">
        <v>28</v>
      </c>
    </row>
    <row r="53" spans="1:17" ht="28.5" customHeight="1" x14ac:dyDescent="0.25">
      <c r="A53" s="4" t="s">
        <v>331</v>
      </c>
      <c r="B53" s="4" t="s">
        <v>259</v>
      </c>
      <c r="C53" s="3" t="s">
        <v>628</v>
      </c>
      <c r="D53" s="3"/>
      <c r="E53" s="3" t="s">
        <v>267</v>
      </c>
      <c r="F53" s="4">
        <v>3</v>
      </c>
      <c r="G53" s="4" t="s">
        <v>332</v>
      </c>
      <c r="H53" s="5">
        <v>52.20287131147542</v>
      </c>
      <c r="I53" s="6">
        <v>1</v>
      </c>
      <c r="J53" s="6">
        <v>0</v>
      </c>
      <c r="K53" s="10" t="s">
        <v>70</v>
      </c>
      <c r="L53" s="4" t="s">
        <v>269</v>
      </c>
      <c r="M53" s="8">
        <v>42599</v>
      </c>
      <c r="N53" s="8">
        <v>42695</v>
      </c>
      <c r="O53" s="8" t="s">
        <v>54</v>
      </c>
      <c r="P53" s="8" t="s">
        <v>333</v>
      </c>
      <c r="Q53" s="8" t="s">
        <v>17</v>
      </c>
    </row>
    <row r="54" spans="1:17" ht="28.5" customHeight="1" x14ac:dyDescent="0.25">
      <c r="A54" s="4" t="s">
        <v>334</v>
      </c>
      <c r="B54" s="4" t="s">
        <v>259</v>
      </c>
      <c r="C54" s="3" t="s">
        <v>629</v>
      </c>
      <c r="D54" s="3"/>
      <c r="E54" s="3" t="s">
        <v>267</v>
      </c>
      <c r="F54" s="4"/>
      <c r="G54" s="4" t="s">
        <v>335</v>
      </c>
      <c r="H54" s="5">
        <v>214.31522000000001</v>
      </c>
      <c r="I54" s="6">
        <v>1</v>
      </c>
      <c r="J54" s="6">
        <v>0</v>
      </c>
      <c r="K54" s="10" t="s">
        <v>71</v>
      </c>
      <c r="L54" s="4" t="s">
        <v>269</v>
      </c>
      <c r="M54" s="8">
        <v>42514</v>
      </c>
      <c r="N54" s="8">
        <v>42612</v>
      </c>
      <c r="O54" s="8" t="s">
        <v>54</v>
      </c>
      <c r="P54" s="8" t="s">
        <v>336</v>
      </c>
      <c r="Q54" s="8" t="s">
        <v>17</v>
      </c>
    </row>
    <row r="55" spans="1:17" ht="28.5" customHeight="1" x14ac:dyDescent="0.25">
      <c r="A55" s="4" t="s">
        <v>337</v>
      </c>
      <c r="B55" s="4" t="s">
        <v>259</v>
      </c>
      <c r="C55" s="3" t="s">
        <v>630</v>
      </c>
      <c r="D55" s="3"/>
      <c r="E55" s="3" t="s">
        <v>267</v>
      </c>
      <c r="F55" s="4">
        <v>2</v>
      </c>
      <c r="G55" s="4" t="s">
        <v>338</v>
      </c>
      <c r="H55" s="5">
        <v>226.03584103044494</v>
      </c>
      <c r="I55" s="6">
        <v>1</v>
      </c>
      <c r="J55" s="6">
        <v>0</v>
      </c>
      <c r="K55" s="10" t="s">
        <v>72</v>
      </c>
      <c r="L55" s="4" t="s">
        <v>269</v>
      </c>
      <c r="M55" s="8">
        <v>42493</v>
      </c>
      <c r="N55" s="8">
        <v>42627</v>
      </c>
      <c r="O55" s="8" t="s">
        <v>54</v>
      </c>
      <c r="P55" s="8" t="s">
        <v>339</v>
      </c>
      <c r="Q55" s="8" t="s">
        <v>19</v>
      </c>
    </row>
    <row r="56" spans="1:17" ht="28.5" customHeight="1" x14ac:dyDescent="0.25">
      <c r="A56" s="4" t="s">
        <v>220</v>
      </c>
      <c r="B56" s="4" t="s">
        <v>259</v>
      </c>
      <c r="C56" s="3" t="s">
        <v>631</v>
      </c>
      <c r="D56" s="3"/>
      <c r="E56" s="3" t="s">
        <v>267</v>
      </c>
      <c r="F56" s="4">
        <v>3</v>
      </c>
      <c r="G56" s="4" t="s">
        <v>340</v>
      </c>
      <c r="H56" s="5">
        <v>92.246702287275582</v>
      </c>
      <c r="I56" s="6">
        <v>1</v>
      </c>
      <c r="J56" s="6">
        <v>0</v>
      </c>
      <c r="K56" s="10" t="s">
        <v>73</v>
      </c>
      <c r="L56" s="4" t="s">
        <v>269</v>
      </c>
      <c r="M56" s="8">
        <v>42493</v>
      </c>
      <c r="N56" s="8">
        <v>42626</v>
      </c>
      <c r="O56" s="8" t="s">
        <v>54</v>
      </c>
      <c r="P56" s="8" t="s">
        <v>341</v>
      </c>
      <c r="Q56" s="8" t="s">
        <v>17</v>
      </c>
    </row>
    <row r="57" spans="1:17" ht="28.5" customHeight="1" x14ac:dyDescent="0.25">
      <c r="A57" s="4" t="s">
        <v>222</v>
      </c>
      <c r="B57" s="4" t="s">
        <v>259</v>
      </c>
      <c r="C57" s="3" t="s">
        <v>632</v>
      </c>
      <c r="D57" s="3"/>
      <c r="E57" s="3" t="s">
        <v>267</v>
      </c>
      <c r="F57" s="4">
        <v>6</v>
      </c>
      <c r="G57" s="4" t="s">
        <v>342</v>
      </c>
      <c r="H57" s="5">
        <v>4020.0198654566748</v>
      </c>
      <c r="I57" s="6">
        <v>1</v>
      </c>
      <c r="J57" s="6">
        <v>0</v>
      </c>
      <c r="K57" s="10" t="s">
        <v>74</v>
      </c>
      <c r="L57" s="4" t="s">
        <v>269</v>
      </c>
      <c r="M57" s="8">
        <v>42493</v>
      </c>
      <c r="N57" s="8">
        <v>42622</v>
      </c>
      <c r="O57" s="8" t="s">
        <v>54</v>
      </c>
      <c r="P57" s="8" t="s">
        <v>343</v>
      </c>
      <c r="Q57" s="8" t="s">
        <v>19</v>
      </c>
    </row>
    <row r="58" spans="1:17" ht="28.5" customHeight="1" x14ac:dyDescent="0.25">
      <c r="A58" s="4" t="s">
        <v>224</v>
      </c>
      <c r="B58" s="4" t="s">
        <v>259</v>
      </c>
      <c r="C58" s="3" t="s">
        <v>633</v>
      </c>
      <c r="D58" s="3"/>
      <c r="E58" s="3" t="s">
        <v>267</v>
      </c>
      <c r="F58" s="4">
        <v>5</v>
      </c>
      <c r="G58" s="4" t="s">
        <v>344</v>
      </c>
      <c r="H58" s="5">
        <v>1005.8610696721311</v>
      </c>
      <c r="I58" s="6">
        <v>1</v>
      </c>
      <c r="J58" s="6">
        <v>0</v>
      </c>
      <c r="K58" s="10" t="s">
        <v>75</v>
      </c>
      <c r="L58" s="4" t="s">
        <v>269</v>
      </c>
      <c r="M58" s="8">
        <v>42493</v>
      </c>
      <c r="N58" s="8">
        <v>42549</v>
      </c>
      <c r="O58" s="8" t="s">
        <v>54</v>
      </c>
      <c r="P58" s="8" t="s">
        <v>329</v>
      </c>
      <c r="Q58" s="8" t="s">
        <v>19</v>
      </c>
    </row>
    <row r="59" spans="1:17" ht="28.5" customHeight="1" x14ac:dyDescent="0.25">
      <c r="A59" s="4" t="s">
        <v>345</v>
      </c>
      <c r="B59" s="4" t="s">
        <v>259</v>
      </c>
      <c r="C59" s="3" t="s">
        <v>634</v>
      </c>
      <c r="D59" s="3"/>
      <c r="E59" s="3" t="s">
        <v>267</v>
      </c>
      <c r="F59" s="4"/>
      <c r="G59" s="4" t="s">
        <v>346</v>
      </c>
      <c r="H59" s="5">
        <v>116.37782982045272</v>
      </c>
      <c r="I59" s="6">
        <v>1</v>
      </c>
      <c r="J59" s="6">
        <v>0</v>
      </c>
      <c r="K59" s="10" t="s">
        <v>76</v>
      </c>
      <c r="L59" s="4" t="s">
        <v>269</v>
      </c>
      <c r="M59" s="8">
        <v>42493</v>
      </c>
      <c r="N59" s="8">
        <v>43118</v>
      </c>
      <c r="O59" s="8" t="s">
        <v>54</v>
      </c>
      <c r="P59" s="8" t="s">
        <v>283</v>
      </c>
      <c r="Q59" s="8" t="s">
        <v>22</v>
      </c>
    </row>
    <row r="60" spans="1:17" ht="28.5" customHeight="1" x14ac:dyDescent="0.25">
      <c r="A60" s="4" t="s">
        <v>347</v>
      </c>
      <c r="B60" s="4" t="s">
        <v>259</v>
      </c>
      <c r="C60" s="3" t="s">
        <v>635</v>
      </c>
      <c r="D60" s="3"/>
      <c r="E60" s="3" t="s">
        <v>267</v>
      </c>
      <c r="F60" s="4"/>
      <c r="G60" s="4" t="s">
        <v>348</v>
      </c>
      <c r="H60" s="5">
        <v>6.5162299999999993</v>
      </c>
      <c r="I60" s="6">
        <v>1</v>
      </c>
      <c r="J60" s="6">
        <v>0</v>
      </c>
      <c r="K60" s="10" t="s">
        <v>77</v>
      </c>
      <c r="L60" s="4" t="s">
        <v>269</v>
      </c>
      <c r="M60" s="8">
        <v>42493</v>
      </c>
      <c r="N60" s="8">
        <v>42381</v>
      </c>
      <c r="O60" s="8" t="s">
        <v>54</v>
      </c>
      <c r="P60" s="8" t="s">
        <v>349</v>
      </c>
      <c r="Q60" s="8" t="s">
        <v>17</v>
      </c>
    </row>
    <row r="61" spans="1:17" ht="28.5" customHeight="1" x14ac:dyDescent="0.25">
      <c r="A61" s="4" t="s">
        <v>350</v>
      </c>
      <c r="B61" s="4" t="s">
        <v>259</v>
      </c>
      <c r="C61" s="3" t="s">
        <v>636</v>
      </c>
      <c r="D61" s="3"/>
      <c r="E61" s="3" t="s">
        <v>267</v>
      </c>
      <c r="F61" s="4">
        <v>2</v>
      </c>
      <c r="G61" s="4" t="s">
        <v>351</v>
      </c>
      <c r="H61" s="5">
        <v>4.8253102732240443</v>
      </c>
      <c r="I61" s="6">
        <v>1</v>
      </c>
      <c r="J61" s="6">
        <v>0</v>
      </c>
      <c r="K61" s="10" t="s">
        <v>78</v>
      </c>
      <c r="L61" s="4" t="s">
        <v>269</v>
      </c>
      <c r="M61" s="8">
        <v>42493</v>
      </c>
      <c r="N61" s="8">
        <v>42480</v>
      </c>
      <c r="O61" s="8" t="s">
        <v>54</v>
      </c>
      <c r="P61" s="8" t="s">
        <v>333</v>
      </c>
      <c r="Q61" s="8" t="s">
        <v>17</v>
      </c>
    </row>
    <row r="62" spans="1:17" ht="28.5" customHeight="1" x14ac:dyDescent="0.25">
      <c r="A62" s="4" t="s">
        <v>352</v>
      </c>
      <c r="B62" s="4" t="s">
        <v>259</v>
      </c>
      <c r="C62" s="3" t="s">
        <v>637</v>
      </c>
      <c r="D62" s="3"/>
      <c r="E62" s="3" t="s">
        <v>267</v>
      </c>
      <c r="F62" s="4"/>
      <c r="G62" s="4" t="s">
        <v>353</v>
      </c>
      <c r="H62" s="5">
        <v>7.3079660655737708</v>
      </c>
      <c r="I62" s="6">
        <v>1</v>
      </c>
      <c r="J62" s="6">
        <v>0</v>
      </c>
      <c r="K62" s="10" t="s">
        <v>79</v>
      </c>
      <c r="L62" s="4" t="s">
        <v>269</v>
      </c>
      <c r="M62" s="8">
        <v>42493</v>
      </c>
      <c r="N62" s="8">
        <v>42612</v>
      </c>
      <c r="O62" s="8" t="s">
        <v>54</v>
      </c>
      <c r="P62" s="8" t="s">
        <v>354</v>
      </c>
      <c r="Q62" s="8" t="s">
        <v>17</v>
      </c>
    </row>
    <row r="63" spans="1:17" ht="28.5" customHeight="1" x14ac:dyDescent="0.25">
      <c r="A63" s="4" t="s">
        <v>355</v>
      </c>
      <c r="B63" s="4" t="s">
        <v>259</v>
      </c>
      <c r="C63" s="3" t="s">
        <v>638</v>
      </c>
      <c r="D63" s="3"/>
      <c r="E63" s="3" t="s">
        <v>267</v>
      </c>
      <c r="F63" s="4"/>
      <c r="G63" s="4" t="s">
        <v>356</v>
      </c>
      <c r="H63" s="5">
        <v>90.978239999999985</v>
      </c>
      <c r="I63" s="6">
        <v>1</v>
      </c>
      <c r="J63" s="6">
        <v>0</v>
      </c>
      <c r="K63" s="10" t="s">
        <v>80</v>
      </c>
      <c r="L63" s="4" t="s">
        <v>269</v>
      </c>
      <c r="M63" s="8">
        <v>42563</v>
      </c>
      <c r="N63" s="8">
        <v>42643</v>
      </c>
      <c r="O63" s="8" t="s">
        <v>54</v>
      </c>
      <c r="P63" s="8" t="s">
        <v>357</v>
      </c>
      <c r="Q63" s="8" t="s">
        <v>17</v>
      </c>
    </row>
    <row r="64" spans="1:17" ht="28.5" customHeight="1" x14ac:dyDescent="0.25">
      <c r="A64" s="4" t="s">
        <v>358</v>
      </c>
      <c r="B64" s="4" t="s">
        <v>259</v>
      </c>
      <c r="C64" s="3" t="s">
        <v>639</v>
      </c>
      <c r="D64" s="3"/>
      <c r="E64" s="3" t="s">
        <v>359</v>
      </c>
      <c r="F64" s="4"/>
      <c r="G64" s="4" t="s">
        <v>283</v>
      </c>
      <c r="H64" s="5">
        <v>0</v>
      </c>
      <c r="I64" s="6">
        <v>1</v>
      </c>
      <c r="J64" s="6">
        <v>0</v>
      </c>
      <c r="K64" s="10" t="s">
        <v>81</v>
      </c>
      <c r="L64" s="4" t="s">
        <v>284</v>
      </c>
      <c r="M64" s="8" t="s">
        <v>292</v>
      </c>
      <c r="N64" s="8" t="s">
        <v>292</v>
      </c>
      <c r="O64" s="8"/>
      <c r="P64" s="8" t="s">
        <v>283</v>
      </c>
      <c r="Q64" s="8" t="s">
        <v>40</v>
      </c>
    </row>
    <row r="65" spans="1:17" ht="28.5" customHeight="1" x14ac:dyDescent="0.25">
      <c r="A65" s="4" t="s">
        <v>360</v>
      </c>
      <c r="B65" s="4" t="s">
        <v>259</v>
      </c>
      <c r="C65" s="3" t="s">
        <v>640</v>
      </c>
      <c r="D65" s="3"/>
      <c r="E65" s="3" t="s">
        <v>267</v>
      </c>
      <c r="F65" s="4"/>
      <c r="G65" s="4" t="s">
        <v>361</v>
      </c>
      <c r="H65" s="5">
        <v>187.35358313817329</v>
      </c>
      <c r="I65" s="6">
        <v>1</v>
      </c>
      <c r="J65" s="6">
        <v>0</v>
      </c>
      <c r="K65" s="10" t="s">
        <v>82</v>
      </c>
      <c r="L65" s="4" t="s">
        <v>269</v>
      </c>
      <c r="M65" s="8">
        <v>42773</v>
      </c>
      <c r="N65" s="8">
        <v>42937</v>
      </c>
      <c r="O65" s="8" t="s">
        <v>54</v>
      </c>
      <c r="P65" s="8" t="s">
        <v>333</v>
      </c>
      <c r="Q65" s="8" t="s">
        <v>19</v>
      </c>
    </row>
    <row r="66" spans="1:17" ht="28.5" customHeight="1" x14ac:dyDescent="0.25">
      <c r="A66" s="4" t="s">
        <v>362</v>
      </c>
      <c r="B66" s="4" t="s">
        <v>259</v>
      </c>
      <c r="C66" s="3" t="s">
        <v>641</v>
      </c>
      <c r="D66" s="3"/>
      <c r="E66" s="3" t="s">
        <v>267</v>
      </c>
      <c r="F66" s="4"/>
      <c r="G66" s="4" t="s">
        <v>283</v>
      </c>
      <c r="H66" s="5">
        <v>0</v>
      </c>
      <c r="I66" s="6">
        <v>1</v>
      </c>
      <c r="J66" s="6">
        <v>0</v>
      </c>
      <c r="K66" s="10" t="s">
        <v>83</v>
      </c>
      <c r="L66" s="4" t="s">
        <v>269</v>
      </c>
      <c r="M66" s="8">
        <v>43090</v>
      </c>
      <c r="N66" s="8">
        <v>43160</v>
      </c>
      <c r="O66" s="8" t="s">
        <v>54</v>
      </c>
      <c r="P66" s="8" t="s">
        <v>283</v>
      </c>
      <c r="Q66" s="8" t="s">
        <v>40</v>
      </c>
    </row>
    <row r="67" spans="1:17" ht="28.5" customHeight="1" x14ac:dyDescent="0.25">
      <c r="A67" s="4" t="s">
        <v>363</v>
      </c>
      <c r="B67" s="4" t="s">
        <v>259</v>
      </c>
      <c r="C67" s="3" t="s">
        <v>642</v>
      </c>
      <c r="D67" s="3"/>
      <c r="E67" s="3" t="s">
        <v>267</v>
      </c>
      <c r="F67" s="4"/>
      <c r="G67" s="4" t="s">
        <v>364</v>
      </c>
      <c r="H67" s="5">
        <v>1901.7017954722871</v>
      </c>
      <c r="I67" s="6">
        <v>1</v>
      </c>
      <c r="J67" s="6">
        <v>0</v>
      </c>
      <c r="K67" s="10" t="s">
        <v>84</v>
      </c>
      <c r="L67" s="4" t="s">
        <v>269</v>
      </c>
      <c r="M67" s="8">
        <v>42581</v>
      </c>
      <c r="N67" s="8">
        <v>42718</v>
      </c>
      <c r="O67" s="8" t="s">
        <v>54</v>
      </c>
      <c r="P67" s="8" t="s">
        <v>329</v>
      </c>
      <c r="Q67" s="8" t="s">
        <v>19</v>
      </c>
    </row>
    <row r="68" spans="1:17" ht="28.5" customHeight="1" x14ac:dyDescent="0.25">
      <c r="A68" s="4" t="s">
        <v>365</v>
      </c>
      <c r="B68" s="4" t="s">
        <v>259</v>
      </c>
      <c r="C68" s="3" t="s">
        <v>643</v>
      </c>
      <c r="D68" s="3"/>
      <c r="E68" s="3" t="s">
        <v>267</v>
      </c>
      <c r="F68" s="4"/>
      <c r="G68" s="4" t="s">
        <v>283</v>
      </c>
      <c r="H68" s="5">
        <v>20</v>
      </c>
      <c r="I68" s="6">
        <v>1</v>
      </c>
      <c r="J68" s="6">
        <v>0</v>
      </c>
      <c r="K68" s="10" t="s">
        <v>85</v>
      </c>
      <c r="L68" s="4" t="s">
        <v>269</v>
      </c>
      <c r="M68" s="8">
        <v>43169</v>
      </c>
      <c r="N68" s="8">
        <v>43239</v>
      </c>
      <c r="O68" s="8" t="s">
        <v>54</v>
      </c>
      <c r="P68" s="8" t="s">
        <v>283</v>
      </c>
      <c r="Q68" s="8" t="s">
        <v>28</v>
      </c>
    </row>
    <row r="69" spans="1:17" ht="28.5" customHeight="1" x14ac:dyDescent="0.25">
      <c r="A69" s="4" t="s">
        <v>366</v>
      </c>
      <c r="B69" s="4" t="s">
        <v>259</v>
      </c>
      <c r="C69" s="3" t="s">
        <v>644</v>
      </c>
      <c r="D69" s="3"/>
      <c r="E69" s="3" t="s">
        <v>267</v>
      </c>
      <c r="F69" s="4"/>
      <c r="G69" s="4" t="s">
        <v>283</v>
      </c>
      <c r="H69" s="5">
        <v>93.676814988290403</v>
      </c>
      <c r="I69" s="6">
        <v>1</v>
      </c>
      <c r="J69" s="6">
        <v>0</v>
      </c>
      <c r="K69" s="10" t="s">
        <v>86</v>
      </c>
      <c r="L69" s="4" t="s">
        <v>269</v>
      </c>
      <c r="M69" s="8">
        <v>43159</v>
      </c>
      <c r="N69" s="8">
        <v>43237</v>
      </c>
      <c r="O69" s="8" t="s">
        <v>54</v>
      </c>
      <c r="P69" s="8" t="s">
        <v>283</v>
      </c>
      <c r="Q69" s="8" t="s">
        <v>28</v>
      </c>
    </row>
    <row r="70" spans="1:17" ht="28.5" customHeight="1" x14ac:dyDescent="0.25">
      <c r="A70" s="4" t="s">
        <v>367</v>
      </c>
      <c r="B70" s="4" t="s">
        <v>259</v>
      </c>
      <c r="C70" s="3" t="s">
        <v>645</v>
      </c>
      <c r="D70" s="3"/>
      <c r="E70" s="3" t="s">
        <v>267</v>
      </c>
      <c r="F70" s="4"/>
      <c r="G70" s="4" t="s">
        <v>283</v>
      </c>
      <c r="H70" s="5">
        <v>1639.344262295082</v>
      </c>
      <c r="I70" s="6">
        <v>1</v>
      </c>
      <c r="J70" s="6">
        <v>0</v>
      </c>
      <c r="K70" s="10" t="s">
        <v>87</v>
      </c>
      <c r="L70" s="4" t="s">
        <v>269</v>
      </c>
      <c r="M70" s="8" t="s">
        <v>292</v>
      </c>
      <c r="N70" s="8" t="s">
        <v>292</v>
      </c>
      <c r="O70" s="8" t="s">
        <v>54</v>
      </c>
      <c r="P70" s="8" t="s">
        <v>283</v>
      </c>
      <c r="Q70" s="8" t="s">
        <v>28</v>
      </c>
    </row>
    <row r="71" spans="1:17" ht="28.5" customHeight="1" x14ac:dyDescent="0.25">
      <c r="A71" s="4" t="s">
        <v>368</v>
      </c>
      <c r="B71" s="4" t="s">
        <v>259</v>
      </c>
      <c r="C71" s="3" t="s">
        <v>646</v>
      </c>
      <c r="D71" s="3"/>
      <c r="E71" s="3" t="s">
        <v>267</v>
      </c>
      <c r="F71" s="4"/>
      <c r="G71" s="4" t="s">
        <v>283</v>
      </c>
      <c r="H71" s="5">
        <v>0</v>
      </c>
      <c r="I71" s="6">
        <v>1</v>
      </c>
      <c r="J71" s="6">
        <v>0</v>
      </c>
      <c r="K71" s="10" t="s">
        <v>88</v>
      </c>
      <c r="L71" s="4" t="s">
        <v>269</v>
      </c>
      <c r="M71" s="8" t="s">
        <v>292</v>
      </c>
      <c r="N71" s="8" t="s">
        <v>292</v>
      </c>
      <c r="O71" s="8" t="s">
        <v>54</v>
      </c>
      <c r="P71" s="8" t="s">
        <v>283</v>
      </c>
      <c r="Q71" s="8" t="s">
        <v>40</v>
      </c>
    </row>
    <row r="72" spans="1:17" ht="28.5" customHeight="1" x14ac:dyDescent="0.25">
      <c r="A72" s="4" t="s">
        <v>369</v>
      </c>
      <c r="B72" s="4" t="s">
        <v>259</v>
      </c>
      <c r="C72" s="3" t="s">
        <v>647</v>
      </c>
      <c r="D72" s="3"/>
      <c r="E72" s="3" t="s">
        <v>267</v>
      </c>
      <c r="F72" s="4"/>
      <c r="G72" s="4" t="s">
        <v>370</v>
      </c>
      <c r="H72" s="5">
        <v>408.84997217798593</v>
      </c>
      <c r="I72" s="6">
        <v>1</v>
      </c>
      <c r="J72" s="6">
        <v>0</v>
      </c>
      <c r="K72" s="10" t="s">
        <v>89</v>
      </c>
      <c r="L72" s="4" t="s">
        <v>269</v>
      </c>
      <c r="M72" s="8" t="s">
        <v>292</v>
      </c>
      <c r="N72" s="8">
        <v>42734</v>
      </c>
      <c r="O72" s="8" t="s">
        <v>54</v>
      </c>
      <c r="P72" s="8" t="s">
        <v>329</v>
      </c>
      <c r="Q72" s="8" t="s">
        <v>19</v>
      </c>
    </row>
    <row r="73" spans="1:17" ht="28.5" customHeight="1" x14ac:dyDescent="0.25">
      <c r="A73" s="4" t="s">
        <v>371</v>
      </c>
      <c r="B73" s="4" t="s">
        <v>259</v>
      </c>
      <c r="C73" s="3" t="s">
        <v>648</v>
      </c>
      <c r="D73" s="3"/>
      <c r="E73" s="3" t="s">
        <v>267</v>
      </c>
      <c r="F73" s="4"/>
      <c r="G73" s="4" t="s">
        <v>372</v>
      </c>
      <c r="H73" s="5">
        <v>269.85604000000001</v>
      </c>
      <c r="I73" s="6">
        <v>1</v>
      </c>
      <c r="J73" s="6">
        <v>0</v>
      </c>
      <c r="K73" s="10" t="s">
        <v>90</v>
      </c>
      <c r="L73" s="4" t="s">
        <v>269</v>
      </c>
      <c r="M73" s="8">
        <v>42515</v>
      </c>
      <c r="N73" s="8">
        <v>42755</v>
      </c>
      <c r="O73" s="8" t="s">
        <v>54</v>
      </c>
      <c r="P73" s="8" t="s">
        <v>329</v>
      </c>
      <c r="Q73" s="8" t="s">
        <v>17</v>
      </c>
    </row>
    <row r="74" spans="1:17" ht="28.5" customHeight="1" x14ac:dyDescent="0.25">
      <c r="A74" s="4" t="s">
        <v>373</v>
      </c>
      <c r="B74" s="4" t="s">
        <v>259</v>
      </c>
      <c r="C74" s="3" t="s">
        <v>649</v>
      </c>
      <c r="D74" s="3"/>
      <c r="E74" s="3" t="s">
        <v>267</v>
      </c>
      <c r="F74" s="4">
        <v>2</v>
      </c>
      <c r="G74" s="4" t="s">
        <v>372</v>
      </c>
      <c r="H74" s="5">
        <v>100.20769495706479</v>
      </c>
      <c r="I74" s="6">
        <v>1</v>
      </c>
      <c r="J74" s="6">
        <v>0</v>
      </c>
      <c r="K74" s="10" t="s">
        <v>91</v>
      </c>
      <c r="L74" s="4" t="s">
        <v>269</v>
      </c>
      <c r="M74" s="8">
        <v>42515</v>
      </c>
      <c r="N74" s="8">
        <v>42727</v>
      </c>
      <c r="O74" s="8" t="s">
        <v>54</v>
      </c>
      <c r="P74" s="8" t="s">
        <v>329</v>
      </c>
      <c r="Q74" s="8" t="s">
        <v>17</v>
      </c>
    </row>
    <row r="75" spans="1:17" ht="28.5" customHeight="1" x14ac:dyDescent="0.25">
      <c r="A75" s="4" t="s">
        <v>374</v>
      </c>
      <c r="B75" s="4" t="s">
        <v>259</v>
      </c>
      <c r="C75" s="3" t="s">
        <v>650</v>
      </c>
      <c r="D75" s="3"/>
      <c r="E75" s="3" t="s">
        <v>267</v>
      </c>
      <c r="F75" s="4"/>
      <c r="G75" s="4" t="s">
        <v>375</v>
      </c>
      <c r="H75" s="5">
        <v>120.54614996877439</v>
      </c>
      <c r="I75" s="6">
        <v>1</v>
      </c>
      <c r="J75" s="6">
        <v>0</v>
      </c>
      <c r="K75" s="10" t="s">
        <v>92</v>
      </c>
      <c r="L75" s="4" t="s">
        <v>269</v>
      </c>
      <c r="M75" s="8">
        <v>42756</v>
      </c>
      <c r="N75" s="8">
        <v>42842</v>
      </c>
      <c r="O75" s="8" t="s">
        <v>54</v>
      </c>
      <c r="P75" s="8" t="s">
        <v>329</v>
      </c>
      <c r="Q75" s="8" t="s">
        <v>19</v>
      </c>
    </row>
    <row r="76" spans="1:17" ht="28.5" customHeight="1" x14ac:dyDescent="0.25">
      <c r="A76" s="4" t="s">
        <v>376</v>
      </c>
      <c r="B76" s="4" t="s">
        <v>300</v>
      </c>
      <c r="C76" s="3" t="s">
        <v>651</v>
      </c>
      <c r="D76" s="3"/>
      <c r="E76" s="3" t="s">
        <v>267</v>
      </c>
      <c r="F76" s="4"/>
      <c r="G76" s="4" t="s">
        <v>377</v>
      </c>
      <c r="H76" s="5">
        <v>114.74213</v>
      </c>
      <c r="I76" s="6">
        <v>1</v>
      </c>
      <c r="J76" s="6">
        <v>0</v>
      </c>
      <c r="K76" s="10" t="s">
        <v>93</v>
      </c>
      <c r="L76" s="4" t="s">
        <v>269</v>
      </c>
      <c r="M76" s="8">
        <v>42615</v>
      </c>
      <c r="N76" s="8">
        <v>42730</v>
      </c>
      <c r="O76" s="8" t="s">
        <v>54</v>
      </c>
      <c r="P76" s="8" t="s">
        <v>378</v>
      </c>
      <c r="Q76" s="8" t="s">
        <v>17</v>
      </c>
    </row>
    <row r="77" spans="1:17" ht="34.200000000000003" x14ac:dyDescent="0.25">
      <c r="A77" s="4" t="s">
        <v>241</v>
      </c>
      <c r="B77" s="4" t="s">
        <v>299</v>
      </c>
      <c r="C77" s="3" t="s">
        <v>652</v>
      </c>
      <c r="D77" s="3"/>
      <c r="E77" s="3" t="s">
        <v>379</v>
      </c>
      <c r="F77" s="4"/>
      <c r="G77" s="4" t="s">
        <v>283</v>
      </c>
      <c r="H77" s="5">
        <v>115.5877</v>
      </c>
      <c r="I77" s="6">
        <v>1</v>
      </c>
      <c r="J77" s="6">
        <v>0</v>
      </c>
      <c r="K77" s="10" t="s">
        <v>94</v>
      </c>
      <c r="L77" s="4" t="s">
        <v>284</v>
      </c>
      <c r="M77" s="8">
        <v>43039</v>
      </c>
      <c r="N77" s="8">
        <v>43214</v>
      </c>
      <c r="O77" s="8"/>
      <c r="P77" s="8" t="s">
        <v>283</v>
      </c>
      <c r="Q77" s="8" t="s">
        <v>28</v>
      </c>
    </row>
    <row r="78" spans="1:17" ht="28.5" customHeight="1" x14ac:dyDescent="0.25">
      <c r="A78" s="4" t="s">
        <v>209</v>
      </c>
      <c r="B78" s="4" t="s">
        <v>259</v>
      </c>
      <c r="C78" s="3" t="s">
        <v>653</v>
      </c>
      <c r="D78" s="3"/>
      <c r="E78" s="3" t="s">
        <v>359</v>
      </c>
      <c r="F78" s="4"/>
      <c r="G78" s="4" t="s">
        <v>283</v>
      </c>
      <c r="H78" s="5">
        <v>32.43334894613583</v>
      </c>
      <c r="I78" s="6">
        <v>1</v>
      </c>
      <c r="J78" s="6">
        <v>0</v>
      </c>
      <c r="K78" s="10" t="s">
        <v>95</v>
      </c>
      <c r="L78" s="4" t="s">
        <v>284</v>
      </c>
      <c r="M78" s="8">
        <v>43131</v>
      </c>
      <c r="N78" s="8">
        <v>43188</v>
      </c>
      <c r="O78" s="8"/>
      <c r="P78" s="8" t="s">
        <v>283</v>
      </c>
      <c r="Q78" s="8" t="s">
        <v>28</v>
      </c>
    </row>
    <row r="79" spans="1:17" ht="28.5" customHeight="1" x14ac:dyDescent="0.25">
      <c r="A79" s="4" t="s">
        <v>213</v>
      </c>
      <c r="B79" s="4" t="s">
        <v>259</v>
      </c>
      <c r="C79" s="3" t="s">
        <v>654</v>
      </c>
      <c r="D79" s="3"/>
      <c r="E79" s="3" t="s">
        <v>267</v>
      </c>
      <c r="F79" s="4">
        <v>3</v>
      </c>
      <c r="G79" s="4" t="s">
        <v>96</v>
      </c>
      <c r="H79" s="5">
        <v>326.86711631537855</v>
      </c>
      <c r="I79" s="6">
        <v>1</v>
      </c>
      <c r="J79" s="6">
        <v>0</v>
      </c>
      <c r="K79" s="10" t="s">
        <v>97</v>
      </c>
      <c r="L79" s="4" t="s">
        <v>269</v>
      </c>
      <c r="M79" s="8">
        <v>42871</v>
      </c>
      <c r="N79" s="8">
        <v>42948</v>
      </c>
      <c r="O79" s="8" t="s">
        <v>54</v>
      </c>
      <c r="P79" s="8" t="s">
        <v>333</v>
      </c>
      <c r="Q79" s="8" t="s">
        <v>19</v>
      </c>
    </row>
    <row r="80" spans="1:17" ht="28.5" customHeight="1" x14ac:dyDescent="0.25">
      <c r="A80" s="4" t="s">
        <v>380</v>
      </c>
      <c r="B80" s="4" t="s">
        <v>259</v>
      </c>
      <c r="C80" s="3" t="s">
        <v>655</v>
      </c>
      <c r="D80" s="3"/>
      <c r="E80" s="3" t="s">
        <v>773</v>
      </c>
      <c r="F80" s="4">
        <v>7</v>
      </c>
      <c r="G80" s="4" t="s">
        <v>283</v>
      </c>
      <c r="H80" s="5" t="e">
        <f>(26068580+715688+3458910+39927490.71+631881.15+17408160+1262520)/#REF!/1000</f>
        <v>#REF!</v>
      </c>
      <c r="I80" s="6">
        <v>1</v>
      </c>
      <c r="J80" s="6">
        <v>0</v>
      </c>
      <c r="K80" s="10" t="s">
        <v>98</v>
      </c>
      <c r="L80" s="4" t="s">
        <v>262</v>
      </c>
      <c r="M80" s="8">
        <v>42984</v>
      </c>
      <c r="N80" s="8">
        <v>43118</v>
      </c>
      <c r="O80" s="8"/>
      <c r="P80" s="8" t="s">
        <v>283</v>
      </c>
      <c r="Q80" s="8" t="s">
        <v>36</v>
      </c>
    </row>
    <row r="81" spans="1:17" ht="28.5" customHeight="1" x14ac:dyDescent="0.25">
      <c r="A81" s="4" t="s">
        <v>381</v>
      </c>
      <c r="B81" s="4" t="s">
        <v>259</v>
      </c>
      <c r="C81" s="3" t="s">
        <v>762</v>
      </c>
      <c r="D81" s="3"/>
      <c r="E81" s="3" t="s">
        <v>267</v>
      </c>
      <c r="F81" s="4"/>
      <c r="G81" s="4" t="s">
        <v>283</v>
      </c>
      <c r="H81" s="5">
        <v>2844.0049800000002</v>
      </c>
      <c r="I81" s="6">
        <v>1</v>
      </c>
      <c r="J81" s="6">
        <v>0</v>
      </c>
      <c r="K81" s="10" t="s">
        <v>99</v>
      </c>
      <c r="L81" s="4" t="s">
        <v>269</v>
      </c>
      <c r="M81" s="8">
        <v>43123</v>
      </c>
      <c r="N81" s="8">
        <v>43171</v>
      </c>
      <c r="O81" s="8" t="s">
        <v>54</v>
      </c>
      <c r="P81" s="8" t="s">
        <v>283</v>
      </c>
      <c r="Q81" s="8" t="s">
        <v>28</v>
      </c>
    </row>
    <row r="82" spans="1:17" ht="28.5" customHeight="1" x14ac:dyDescent="0.25">
      <c r="A82" s="4" t="s">
        <v>382</v>
      </c>
      <c r="B82" s="4" t="s">
        <v>259</v>
      </c>
      <c r="C82" s="3" t="s">
        <v>761</v>
      </c>
      <c r="D82" s="3"/>
      <c r="E82" s="3" t="s">
        <v>267</v>
      </c>
      <c r="F82" s="4"/>
      <c r="G82" s="4" t="s">
        <v>283</v>
      </c>
      <c r="H82" s="5">
        <v>3756.4673380171739</v>
      </c>
      <c r="I82" s="6">
        <v>1</v>
      </c>
      <c r="J82" s="6">
        <v>0</v>
      </c>
      <c r="K82" s="10" t="s">
        <v>100</v>
      </c>
      <c r="L82" s="4" t="s">
        <v>269</v>
      </c>
      <c r="M82" s="8">
        <v>42978</v>
      </c>
      <c r="N82" s="8">
        <v>43123</v>
      </c>
      <c r="O82" s="8" t="s">
        <v>54</v>
      </c>
      <c r="P82" s="8" t="s">
        <v>283</v>
      </c>
      <c r="Q82" s="8" t="s">
        <v>36</v>
      </c>
    </row>
    <row r="83" spans="1:17" ht="28.5" customHeight="1" x14ac:dyDescent="0.25">
      <c r="A83" s="4" t="s">
        <v>383</v>
      </c>
      <c r="B83" s="4" t="s">
        <v>259</v>
      </c>
      <c r="C83" s="3" t="s">
        <v>763</v>
      </c>
      <c r="D83" s="3"/>
      <c r="E83" s="3" t="s">
        <v>267</v>
      </c>
      <c r="F83" s="4"/>
      <c r="G83" s="4" t="s">
        <v>283</v>
      </c>
      <c r="H83" s="5">
        <v>934.57943925233701</v>
      </c>
      <c r="I83" s="6">
        <v>1</v>
      </c>
      <c r="J83" s="6">
        <v>0</v>
      </c>
      <c r="K83" s="10" t="s">
        <v>101</v>
      </c>
      <c r="L83" s="4" t="s">
        <v>269</v>
      </c>
      <c r="M83" s="8">
        <v>43123</v>
      </c>
      <c r="N83" s="8">
        <v>43171</v>
      </c>
      <c r="O83" s="8" t="s">
        <v>54</v>
      </c>
      <c r="P83" s="8" t="s">
        <v>283</v>
      </c>
      <c r="Q83" s="8" t="s">
        <v>28</v>
      </c>
    </row>
    <row r="84" spans="1:17" ht="28.5" customHeight="1" x14ac:dyDescent="0.25">
      <c r="A84" s="4" t="s">
        <v>384</v>
      </c>
      <c r="B84" s="4" t="s">
        <v>259</v>
      </c>
      <c r="C84" s="3" t="s">
        <v>764</v>
      </c>
      <c r="D84" s="3"/>
      <c r="E84" s="3" t="s">
        <v>267</v>
      </c>
      <c r="F84" s="4"/>
      <c r="G84" s="4" t="s">
        <v>283</v>
      </c>
      <c r="H84" s="5">
        <v>1495.3271000000002</v>
      </c>
      <c r="I84" s="6">
        <v>1</v>
      </c>
      <c r="J84" s="6">
        <v>0</v>
      </c>
      <c r="K84" s="10" t="s">
        <v>102</v>
      </c>
      <c r="L84" s="4" t="s">
        <v>269</v>
      </c>
      <c r="M84" s="8">
        <v>43123</v>
      </c>
      <c r="N84" s="8">
        <v>43201</v>
      </c>
      <c r="O84" s="8" t="s">
        <v>54</v>
      </c>
      <c r="P84" s="8" t="s">
        <v>283</v>
      </c>
      <c r="Q84" s="8" t="s">
        <v>28</v>
      </c>
    </row>
    <row r="85" spans="1:17" ht="28.5" customHeight="1" x14ac:dyDescent="0.25">
      <c r="A85" s="4" t="s">
        <v>385</v>
      </c>
      <c r="B85" s="4" t="s">
        <v>259</v>
      </c>
      <c r="C85" s="3" t="s">
        <v>765</v>
      </c>
      <c r="D85" s="3"/>
      <c r="E85" s="3" t="s">
        <v>267</v>
      </c>
      <c r="F85" s="4"/>
      <c r="G85" s="4" t="s">
        <v>283</v>
      </c>
      <c r="H85" s="5">
        <v>3028.8836846213894</v>
      </c>
      <c r="I85" s="6">
        <v>1</v>
      </c>
      <c r="J85" s="6">
        <v>0</v>
      </c>
      <c r="K85" s="10" t="s">
        <v>103</v>
      </c>
      <c r="L85" s="4" t="s">
        <v>269</v>
      </c>
      <c r="M85" s="8">
        <v>43039</v>
      </c>
      <c r="N85" s="8">
        <v>43117</v>
      </c>
      <c r="O85" s="8" t="s">
        <v>54</v>
      </c>
      <c r="P85" s="8" t="s">
        <v>283</v>
      </c>
      <c r="Q85" s="8" t="s">
        <v>28</v>
      </c>
    </row>
    <row r="86" spans="1:17" ht="28.5" customHeight="1" x14ac:dyDescent="0.25">
      <c r="A86" s="4" t="s">
        <v>386</v>
      </c>
      <c r="B86" s="4" t="s">
        <v>259</v>
      </c>
      <c r="C86" s="3" t="s">
        <v>656</v>
      </c>
      <c r="D86" s="3"/>
      <c r="E86" s="3" t="s">
        <v>267</v>
      </c>
      <c r="F86" s="4"/>
      <c r="G86" s="4" t="s">
        <v>283</v>
      </c>
      <c r="H86" s="5">
        <v>650</v>
      </c>
      <c r="I86" s="6">
        <v>1</v>
      </c>
      <c r="J86" s="6">
        <v>0</v>
      </c>
      <c r="K86" s="10" t="s">
        <v>104</v>
      </c>
      <c r="L86" s="4" t="s">
        <v>269</v>
      </c>
      <c r="M86" s="8">
        <v>43069</v>
      </c>
      <c r="N86" s="8">
        <v>43055</v>
      </c>
      <c r="O86" s="8" t="s">
        <v>54</v>
      </c>
      <c r="P86" s="8" t="s">
        <v>283</v>
      </c>
      <c r="Q86" s="8" t="s">
        <v>36</v>
      </c>
    </row>
    <row r="87" spans="1:17" ht="28.5" customHeight="1" x14ac:dyDescent="0.25">
      <c r="A87" s="4" t="s">
        <v>105</v>
      </c>
      <c r="B87" s="4" t="s">
        <v>300</v>
      </c>
      <c r="C87" s="3" t="s">
        <v>657</v>
      </c>
      <c r="D87" s="3"/>
      <c r="E87" s="3" t="s">
        <v>267</v>
      </c>
      <c r="F87" s="4">
        <v>8</v>
      </c>
      <c r="G87" s="4" t="s">
        <v>283</v>
      </c>
      <c r="H87" s="5">
        <v>750.920736924278</v>
      </c>
      <c r="I87" s="6">
        <v>1</v>
      </c>
      <c r="J87" s="6">
        <v>0</v>
      </c>
      <c r="K87" s="10" t="s">
        <v>106</v>
      </c>
      <c r="L87" s="4" t="s">
        <v>269</v>
      </c>
      <c r="M87" s="8">
        <v>43123</v>
      </c>
      <c r="N87" s="8">
        <v>43171</v>
      </c>
      <c r="O87" s="8" t="s">
        <v>54</v>
      </c>
      <c r="P87" s="8" t="s">
        <v>283</v>
      </c>
      <c r="Q87" s="8" t="s">
        <v>28</v>
      </c>
    </row>
    <row r="88" spans="1:17" ht="28.5" customHeight="1" x14ac:dyDescent="0.25">
      <c r="A88" s="4" t="s">
        <v>226</v>
      </c>
      <c r="B88" s="4" t="s">
        <v>259</v>
      </c>
      <c r="C88" s="3" t="s">
        <v>658</v>
      </c>
      <c r="D88" s="3"/>
      <c r="E88" s="3" t="s">
        <v>359</v>
      </c>
      <c r="F88" s="4"/>
      <c r="G88" s="4" t="s">
        <v>283</v>
      </c>
      <c r="H88" s="5">
        <v>37.470725995316158</v>
      </c>
      <c r="I88" s="6">
        <v>1</v>
      </c>
      <c r="J88" s="6">
        <v>0</v>
      </c>
      <c r="K88" s="10" t="s">
        <v>107</v>
      </c>
      <c r="L88" s="4" t="s">
        <v>284</v>
      </c>
      <c r="M88" s="8">
        <v>42824</v>
      </c>
      <c r="N88" s="8">
        <v>43148</v>
      </c>
      <c r="O88" s="8"/>
      <c r="P88" s="8" t="s">
        <v>283</v>
      </c>
      <c r="Q88" s="8" t="s">
        <v>36</v>
      </c>
    </row>
    <row r="89" spans="1:17" ht="28.5" customHeight="1" x14ac:dyDescent="0.25">
      <c r="A89" s="4" t="s">
        <v>211</v>
      </c>
      <c r="B89" s="4" t="s">
        <v>259</v>
      </c>
      <c r="C89" s="3" t="s">
        <v>659</v>
      </c>
      <c r="D89" s="3"/>
      <c r="E89" s="3" t="s">
        <v>387</v>
      </c>
      <c r="F89" s="4"/>
      <c r="G89" s="4" t="s">
        <v>283</v>
      </c>
      <c r="H89" s="5">
        <v>20.659778298204529</v>
      </c>
      <c r="I89" s="6">
        <v>1</v>
      </c>
      <c r="J89" s="6">
        <v>0</v>
      </c>
      <c r="K89" s="10" t="s">
        <v>108</v>
      </c>
      <c r="L89" s="4" t="s">
        <v>262</v>
      </c>
      <c r="M89" s="8" t="s">
        <v>292</v>
      </c>
      <c r="N89" s="8">
        <v>43063</v>
      </c>
      <c r="O89" s="8"/>
      <c r="P89" s="8" t="s">
        <v>283</v>
      </c>
      <c r="Q89" s="8" t="s">
        <v>28</v>
      </c>
    </row>
    <row r="90" spans="1:17" ht="28.5" customHeight="1" x14ac:dyDescent="0.25">
      <c r="A90" s="4" t="s">
        <v>767</v>
      </c>
      <c r="B90" s="4" t="s">
        <v>259</v>
      </c>
      <c r="C90" s="3" t="s">
        <v>768</v>
      </c>
      <c r="D90" s="3"/>
      <c r="E90" s="3" t="s">
        <v>267</v>
      </c>
      <c r="F90" s="4"/>
      <c r="G90" s="4"/>
      <c r="H90" s="32" t="e">
        <f>1390000/#REF!/1000</f>
        <v>#REF!</v>
      </c>
      <c r="I90" s="6">
        <v>0</v>
      </c>
      <c r="J90" s="6">
        <v>1</v>
      </c>
      <c r="K90" s="10" t="s">
        <v>769</v>
      </c>
      <c r="L90" s="4" t="s">
        <v>269</v>
      </c>
      <c r="M90" s="8">
        <v>42653</v>
      </c>
      <c r="N90" s="8">
        <v>42697</v>
      </c>
      <c r="O90" s="8" t="s">
        <v>54</v>
      </c>
      <c r="P90" s="8"/>
      <c r="Q90" s="8" t="s">
        <v>28</v>
      </c>
    </row>
    <row r="91" spans="1:17" ht="28.5" customHeight="1" x14ac:dyDescent="0.25">
      <c r="A91" s="4" t="s">
        <v>388</v>
      </c>
      <c r="B91" s="4" t="s">
        <v>259</v>
      </c>
      <c r="C91" s="3" t="s">
        <v>660</v>
      </c>
      <c r="D91" s="3"/>
      <c r="E91" s="3" t="s">
        <v>267</v>
      </c>
      <c r="F91" s="4"/>
      <c r="G91" s="4" t="s">
        <v>307</v>
      </c>
      <c r="H91" s="5">
        <v>0</v>
      </c>
      <c r="I91" s="6">
        <v>1</v>
      </c>
      <c r="J91" s="6">
        <v>0</v>
      </c>
      <c r="K91" s="10" t="s">
        <v>109</v>
      </c>
      <c r="L91" s="4" t="s">
        <v>269</v>
      </c>
      <c r="M91" s="8" t="s">
        <v>292</v>
      </c>
      <c r="N91" s="8" t="s">
        <v>292</v>
      </c>
      <c r="O91" s="8" t="s">
        <v>54</v>
      </c>
      <c r="P91" s="8" t="s">
        <v>307</v>
      </c>
      <c r="Q91" s="8" t="s">
        <v>40</v>
      </c>
    </row>
    <row r="92" spans="1:17" ht="28.5" customHeight="1" x14ac:dyDescent="0.25">
      <c r="A92" s="4" t="s">
        <v>389</v>
      </c>
      <c r="B92" s="4" t="s">
        <v>300</v>
      </c>
      <c r="C92" s="3" t="s">
        <v>661</v>
      </c>
      <c r="D92" s="3"/>
      <c r="E92" s="3" t="s">
        <v>260</v>
      </c>
      <c r="F92" s="4"/>
      <c r="G92" s="4" t="s">
        <v>390</v>
      </c>
      <c r="H92" s="5">
        <v>260.53953000000001</v>
      </c>
      <c r="I92" s="6">
        <v>1</v>
      </c>
      <c r="J92" s="6">
        <v>0</v>
      </c>
      <c r="K92" s="10" t="s">
        <v>110</v>
      </c>
      <c r="L92" s="4" t="s">
        <v>284</v>
      </c>
      <c r="M92" s="8">
        <v>41926</v>
      </c>
      <c r="N92" s="8">
        <v>42167</v>
      </c>
      <c r="O92" s="8"/>
      <c r="P92" s="8" t="s">
        <v>391</v>
      </c>
      <c r="Q92" s="8" t="s">
        <v>17</v>
      </c>
    </row>
    <row r="93" spans="1:17" ht="28.5" customHeight="1" x14ac:dyDescent="0.25">
      <c r="A93" s="4" t="s">
        <v>392</v>
      </c>
      <c r="B93" s="4" t="s">
        <v>259</v>
      </c>
      <c r="C93" s="3" t="s">
        <v>662</v>
      </c>
      <c r="D93" s="3"/>
      <c r="E93" s="3" t="s">
        <v>267</v>
      </c>
      <c r="F93" s="4"/>
      <c r="G93" s="4" t="s">
        <v>393</v>
      </c>
      <c r="H93" s="5">
        <v>949.48966320062448</v>
      </c>
      <c r="I93" s="6">
        <v>1</v>
      </c>
      <c r="J93" s="6">
        <v>0</v>
      </c>
      <c r="K93" s="10" t="s">
        <v>111</v>
      </c>
      <c r="L93" s="4" t="s">
        <v>269</v>
      </c>
      <c r="M93" s="8">
        <v>41183</v>
      </c>
      <c r="N93" s="8">
        <v>41200</v>
      </c>
      <c r="O93" s="8" t="s">
        <v>54</v>
      </c>
      <c r="P93" s="8" t="s">
        <v>394</v>
      </c>
      <c r="Q93" s="8" t="s">
        <v>19</v>
      </c>
    </row>
    <row r="94" spans="1:17" ht="28.5" customHeight="1" x14ac:dyDescent="0.25">
      <c r="A94" s="4" t="s">
        <v>395</v>
      </c>
      <c r="B94" s="4" t="s">
        <v>300</v>
      </c>
      <c r="C94" s="3" t="s">
        <v>663</v>
      </c>
      <c r="D94" s="3"/>
      <c r="E94" s="3" t="s">
        <v>260</v>
      </c>
      <c r="F94" s="4"/>
      <c r="G94" s="4" t="s">
        <v>396</v>
      </c>
      <c r="H94" s="5">
        <v>1032.0451553473847</v>
      </c>
      <c r="I94" s="6">
        <v>1</v>
      </c>
      <c r="J94" s="6">
        <v>0</v>
      </c>
      <c r="K94" s="10" t="s">
        <v>112</v>
      </c>
      <c r="L94" s="4" t="s">
        <v>262</v>
      </c>
      <c r="M94" s="8">
        <v>42661</v>
      </c>
      <c r="N94" s="8">
        <v>43028</v>
      </c>
      <c r="O94" s="8"/>
      <c r="P94" s="8"/>
      <c r="Q94" s="8" t="s">
        <v>19</v>
      </c>
    </row>
    <row r="95" spans="1:17" ht="28.5" customHeight="1" x14ac:dyDescent="0.25">
      <c r="A95" s="4" t="s">
        <v>397</v>
      </c>
      <c r="B95" s="4" t="s">
        <v>259</v>
      </c>
      <c r="C95" s="3" t="s">
        <v>664</v>
      </c>
      <c r="D95" s="3"/>
      <c r="E95" s="3" t="s">
        <v>260</v>
      </c>
      <c r="F95" s="4"/>
      <c r="G95" s="4" t="s">
        <v>398</v>
      </c>
      <c r="H95" s="5">
        <v>940.85437314597959</v>
      </c>
      <c r="I95" s="6">
        <v>1</v>
      </c>
      <c r="J95" s="6">
        <v>0</v>
      </c>
      <c r="K95" s="10" t="s">
        <v>113</v>
      </c>
      <c r="L95" s="4" t="s">
        <v>262</v>
      </c>
      <c r="M95" s="8">
        <v>42755</v>
      </c>
      <c r="N95" s="8">
        <v>42922</v>
      </c>
      <c r="O95" s="8"/>
      <c r="P95" s="8"/>
      <c r="Q95" s="8" t="s">
        <v>19</v>
      </c>
    </row>
    <row r="96" spans="1:17" ht="28.5" customHeight="1" x14ac:dyDescent="0.25">
      <c r="A96" s="4" t="s">
        <v>242</v>
      </c>
      <c r="B96" s="4" t="s">
        <v>259</v>
      </c>
      <c r="C96" s="3" t="s">
        <v>665</v>
      </c>
      <c r="D96" s="3"/>
      <c r="E96" s="3" t="s">
        <v>260</v>
      </c>
      <c r="F96" s="4"/>
      <c r="G96" s="4" t="s">
        <v>283</v>
      </c>
      <c r="H96" s="5">
        <v>1130.26333</v>
      </c>
      <c r="I96" s="6">
        <v>1</v>
      </c>
      <c r="J96" s="6">
        <v>0</v>
      </c>
      <c r="K96" s="10" t="s">
        <v>114</v>
      </c>
      <c r="L96" s="4" t="s">
        <v>284</v>
      </c>
      <c r="M96" s="8">
        <v>43076</v>
      </c>
      <c r="N96" s="8">
        <v>43169</v>
      </c>
      <c r="O96" s="8"/>
      <c r="P96" s="8" t="s">
        <v>283</v>
      </c>
      <c r="Q96" s="8" t="s">
        <v>28</v>
      </c>
    </row>
    <row r="97" spans="1:17" ht="28.5" customHeight="1" x14ac:dyDescent="0.25">
      <c r="A97" s="4" t="s">
        <v>399</v>
      </c>
      <c r="B97" s="4" t="s">
        <v>300</v>
      </c>
      <c r="C97" s="3" t="s">
        <v>666</v>
      </c>
      <c r="D97" s="3"/>
      <c r="E97" s="3" t="s">
        <v>260</v>
      </c>
      <c r="F97" s="4"/>
      <c r="G97" s="4" t="s">
        <v>283</v>
      </c>
      <c r="H97" s="5">
        <v>0</v>
      </c>
      <c r="I97" s="6">
        <v>1</v>
      </c>
      <c r="J97" s="6">
        <v>0</v>
      </c>
      <c r="K97" s="10" t="s">
        <v>115</v>
      </c>
      <c r="L97" s="4" t="s">
        <v>262</v>
      </c>
      <c r="M97" s="8" t="s">
        <v>292</v>
      </c>
      <c r="N97" s="8" t="s">
        <v>292</v>
      </c>
      <c r="O97" s="8"/>
      <c r="P97" s="8" t="s">
        <v>283</v>
      </c>
      <c r="Q97" s="8" t="s">
        <v>40</v>
      </c>
    </row>
    <row r="98" spans="1:17" ht="28.5" customHeight="1" x14ac:dyDescent="0.25">
      <c r="A98" s="4" t="s">
        <v>243</v>
      </c>
      <c r="B98" s="4" t="s">
        <v>259</v>
      </c>
      <c r="C98" s="3" t="s">
        <v>667</v>
      </c>
      <c r="D98" s="3"/>
      <c r="E98" s="3" t="s">
        <v>260</v>
      </c>
      <c r="F98" s="4"/>
      <c r="G98" s="4" t="s">
        <v>283</v>
      </c>
      <c r="H98" s="5">
        <v>291.95940671350502</v>
      </c>
      <c r="I98" s="6">
        <v>1</v>
      </c>
      <c r="J98" s="6">
        <v>0</v>
      </c>
      <c r="K98" s="10" t="s">
        <v>116</v>
      </c>
      <c r="L98" s="4" t="s">
        <v>284</v>
      </c>
      <c r="M98" s="8">
        <v>43099</v>
      </c>
      <c r="N98" s="8">
        <v>43217</v>
      </c>
      <c r="O98" s="8"/>
      <c r="P98" s="8" t="s">
        <v>283</v>
      </c>
      <c r="Q98" s="8" t="s">
        <v>28</v>
      </c>
    </row>
    <row r="99" spans="1:17" ht="28.5" customHeight="1" x14ac:dyDescent="0.25">
      <c r="A99" s="4" t="s">
        <v>400</v>
      </c>
      <c r="B99" s="4" t="s">
        <v>259</v>
      </c>
      <c r="C99" s="3" t="s">
        <v>669</v>
      </c>
      <c r="D99" s="3"/>
      <c r="E99" s="3" t="s">
        <v>267</v>
      </c>
      <c r="F99" s="4"/>
      <c r="G99" s="4" t="s">
        <v>283</v>
      </c>
      <c r="H99" s="5">
        <v>399.68774395003902</v>
      </c>
      <c r="I99" s="6">
        <v>1</v>
      </c>
      <c r="J99" s="6">
        <v>0</v>
      </c>
      <c r="K99" s="10" t="s">
        <v>118</v>
      </c>
      <c r="L99" s="4" t="s">
        <v>269</v>
      </c>
      <c r="M99" s="8">
        <v>43123</v>
      </c>
      <c r="N99" s="8">
        <v>43156</v>
      </c>
      <c r="O99" s="8" t="s">
        <v>54</v>
      </c>
      <c r="P99" s="8" t="s">
        <v>283</v>
      </c>
      <c r="Q99" s="8" t="s">
        <v>28</v>
      </c>
    </row>
    <row r="100" spans="1:17" ht="28.5" customHeight="1" x14ac:dyDescent="0.25">
      <c r="A100" s="4" t="s">
        <v>401</v>
      </c>
      <c r="B100" s="4" t="s">
        <v>299</v>
      </c>
      <c r="C100" s="3" t="s">
        <v>670</v>
      </c>
      <c r="D100" s="3"/>
      <c r="E100" s="3" t="s">
        <v>267</v>
      </c>
      <c r="F100" s="4"/>
      <c r="G100" s="4" t="s">
        <v>283</v>
      </c>
      <c r="H100" s="5">
        <v>0</v>
      </c>
      <c r="I100" s="6">
        <v>1</v>
      </c>
      <c r="J100" s="6">
        <v>0</v>
      </c>
      <c r="K100" s="10" t="s">
        <v>119</v>
      </c>
      <c r="L100" s="4" t="s">
        <v>269</v>
      </c>
      <c r="M100" s="8" t="s">
        <v>292</v>
      </c>
      <c r="N100" s="8" t="s">
        <v>292</v>
      </c>
      <c r="O100" s="8" t="s">
        <v>54</v>
      </c>
      <c r="P100" s="8" t="s">
        <v>283</v>
      </c>
      <c r="Q100" s="8" t="s">
        <v>40</v>
      </c>
    </row>
    <row r="101" spans="1:17" ht="28.5" customHeight="1" x14ac:dyDescent="0.25">
      <c r="A101" s="4" t="s">
        <v>402</v>
      </c>
      <c r="B101" s="4" t="s">
        <v>259</v>
      </c>
      <c r="C101" s="3" t="s">
        <v>671</v>
      </c>
      <c r="D101" s="3"/>
      <c r="E101" s="3" t="s">
        <v>387</v>
      </c>
      <c r="F101" s="4"/>
      <c r="G101" s="4" t="s">
        <v>403</v>
      </c>
      <c r="H101" s="5">
        <v>468.14699480093674</v>
      </c>
      <c r="I101" s="6">
        <v>1</v>
      </c>
      <c r="J101" s="6">
        <v>0</v>
      </c>
      <c r="K101" s="10" t="s">
        <v>120</v>
      </c>
      <c r="L101" s="4" t="s">
        <v>262</v>
      </c>
      <c r="M101" s="8" t="s">
        <v>292</v>
      </c>
      <c r="N101" s="8">
        <v>42734</v>
      </c>
      <c r="O101" s="8"/>
      <c r="P101" s="8" t="s">
        <v>404</v>
      </c>
      <c r="Q101" s="8" t="s">
        <v>19</v>
      </c>
    </row>
    <row r="102" spans="1:17" ht="28.5" customHeight="1" x14ac:dyDescent="0.25">
      <c r="A102" s="4" t="s">
        <v>405</v>
      </c>
      <c r="B102" s="4" t="s">
        <v>259</v>
      </c>
      <c r="C102" s="3" t="s">
        <v>672</v>
      </c>
      <c r="D102" s="3"/>
      <c r="E102" s="3" t="s">
        <v>267</v>
      </c>
      <c r="F102" s="4"/>
      <c r="G102" s="4" t="s">
        <v>406</v>
      </c>
      <c r="H102" s="5">
        <v>106.44808430913348</v>
      </c>
      <c r="I102" s="6">
        <v>0</v>
      </c>
      <c r="J102" s="6">
        <v>1</v>
      </c>
      <c r="K102" s="10" t="s">
        <v>121</v>
      </c>
      <c r="L102" s="4" t="s">
        <v>269</v>
      </c>
      <c r="M102" s="8">
        <v>42515</v>
      </c>
      <c r="N102" s="8">
        <v>42614</v>
      </c>
      <c r="O102" s="8" t="s">
        <v>54</v>
      </c>
      <c r="P102" s="8" t="s">
        <v>407</v>
      </c>
      <c r="Q102" s="8" t="s">
        <v>19</v>
      </c>
    </row>
    <row r="103" spans="1:17" ht="28.5" customHeight="1" x14ac:dyDescent="0.25">
      <c r="A103" s="4" t="s">
        <v>244</v>
      </c>
      <c r="B103" s="4" t="s">
        <v>300</v>
      </c>
      <c r="C103" s="3" t="s">
        <v>673</v>
      </c>
      <c r="D103" s="3"/>
      <c r="E103" s="3" t="s">
        <v>260</v>
      </c>
      <c r="F103" s="4"/>
      <c r="G103" s="4" t="s">
        <v>283</v>
      </c>
      <c r="H103" s="5">
        <v>200</v>
      </c>
      <c r="I103" s="6">
        <v>1</v>
      </c>
      <c r="J103" s="6">
        <v>0</v>
      </c>
      <c r="K103" s="10" t="s">
        <v>122</v>
      </c>
      <c r="L103" s="4" t="s">
        <v>284</v>
      </c>
      <c r="M103" s="8">
        <v>43106</v>
      </c>
      <c r="N103" s="8">
        <v>43199</v>
      </c>
      <c r="O103" s="8"/>
      <c r="P103" s="8" t="s">
        <v>283</v>
      </c>
      <c r="Q103" s="8" t="s">
        <v>28</v>
      </c>
    </row>
    <row r="104" spans="1:17" ht="28.5" customHeight="1" x14ac:dyDescent="0.25">
      <c r="A104" s="4" t="s">
        <v>408</v>
      </c>
      <c r="B104" s="4" t="s">
        <v>300</v>
      </c>
      <c r="C104" s="3" t="s">
        <v>674</v>
      </c>
      <c r="D104" s="3"/>
      <c r="E104" s="3" t="s">
        <v>359</v>
      </c>
      <c r="F104" s="4"/>
      <c r="G104" s="4" t="s">
        <v>409</v>
      </c>
      <c r="H104" s="5">
        <v>25.448524590163931</v>
      </c>
      <c r="I104" s="6">
        <v>1</v>
      </c>
      <c r="J104" s="6">
        <v>0</v>
      </c>
      <c r="K104" s="10" t="s">
        <v>123</v>
      </c>
      <c r="L104" s="4" t="s">
        <v>284</v>
      </c>
      <c r="M104" s="8" t="s">
        <v>292</v>
      </c>
      <c r="N104" s="8">
        <v>43004</v>
      </c>
      <c r="O104" s="8"/>
      <c r="P104" s="8" t="s">
        <v>329</v>
      </c>
      <c r="Q104" s="8" t="s">
        <v>19</v>
      </c>
    </row>
    <row r="105" spans="1:17" ht="28.5" customHeight="1" x14ac:dyDescent="0.25">
      <c r="A105" s="4" t="s">
        <v>410</v>
      </c>
      <c r="B105" s="4" t="s">
        <v>259</v>
      </c>
      <c r="C105" s="3" t="s">
        <v>675</v>
      </c>
      <c r="D105" s="3"/>
      <c r="E105" s="3" t="s">
        <v>359</v>
      </c>
      <c r="F105" s="4"/>
      <c r="G105" s="4" t="s">
        <v>411</v>
      </c>
      <c r="H105" s="5">
        <v>62.451209999999996</v>
      </c>
      <c r="I105" s="6">
        <v>1</v>
      </c>
      <c r="J105" s="6">
        <v>0</v>
      </c>
      <c r="K105" s="10" t="s">
        <v>124</v>
      </c>
      <c r="L105" s="4" t="s">
        <v>284</v>
      </c>
      <c r="M105" s="8">
        <v>42824</v>
      </c>
      <c r="N105" s="8">
        <v>43087</v>
      </c>
      <c r="O105" s="8"/>
      <c r="P105" s="8" t="s">
        <v>283</v>
      </c>
      <c r="Q105" s="8" t="s">
        <v>36</v>
      </c>
    </row>
    <row r="106" spans="1:17" ht="28.5" customHeight="1" x14ac:dyDescent="0.25">
      <c r="A106" s="4" t="s">
        <v>412</v>
      </c>
      <c r="B106" s="4" t="s">
        <v>259</v>
      </c>
      <c r="C106" s="3" t="s">
        <v>676</v>
      </c>
      <c r="D106" s="3"/>
      <c r="E106" s="3" t="s">
        <v>267</v>
      </c>
      <c r="F106" s="4"/>
      <c r="G106" s="4" t="s">
        <v>283</v>
      </c>
      <c r="H106" s="5">
        <v>624.51209992193594</v>
      </c>
      <c r="I106" s="6">
        <v>1</v>
      </c>
      <c r="J106" s="6">
        <v>0</v>
      </c>
      <c r="K106" s="10" t="s">
        <v>125</v>
      </c>
      <c r="L106" s="4" t="s">
        <v>269</v>
      </c>
      <c r="M106" s="8">
        <v>43008</v>
      </c>
      <c r="N106" s="8">
        <v>43117</v>
      </c>
      <c r="O106" s="8" t="s">
        <v>54</v>
      </c>
      <c r="P106" s="8" t="s">
        <v>283</v>
      </c>
      <c r="Q106" s="8" t="s">
        <v>28</v>
      </c>
    </row>
    <row r="107" spans="1:17" ht="28.5" customHeight="1" x14ac:dyDescent="0.25">
      <c r="A107" s="4" t="s">
        <v>413</v>
      </c>
      <c r="B107" s="4" t="s">
        <v>259</v>
      </c>
      <c r="C107" s="3" t="s">
        <v>677</v>
      </c>
      <c r="D107" s="3"/>
      <c r="E107" s="3" t="s">
        <v>387</v>
      </c>
      <c r="F107" s="4"/>
      <c r="G107" s="4" t="s">
        <v>283</v>
      </c>
      <c r="H107" s="5">
        <v>1028.8963800623053</v>
      </c>
      <c r="I107" s="6">
        <v>0.4032341689506771</v>
      </c>
      <c r="J107" s="6">
        <v>0.5967658310493229</v>
      </c>
      <c r="K107" s="10" t="s">
        <v>126</v>
      </c>
      <c r="L107" s="4" t="s">
        <v>262</v>
      </c>
      <c r="M107" s="8">
        <v>43019</v>
      </c>
      <c r="N107" s="8">
        <v>43104</v>
      </c>
      <c r="O107" s="8"/>
      <c r="P107" s="8" t="s">
        <v>283</v>
      </c>
      <c r="Q107" s="8" t="s">
        <v>28</v>
      </c>
    </row>
    <row r="108" spans="1:17" ht="28.5" customHeight="1" x14ac:dyDescent="0.25">
      <c r="A108" s="4" t="s">
        <v>245</v>
      </c>
      <c r="B108" s="4" t="s">
        <v>259</v>
      </c>
      <c r="C108" s="3" t="s">
        <v>678</v>
      </c>
      <c r="D108" s="3"/>
      <c r="E108" s="3" t="s">
        <v>260</v>
      </c>
      <c r="F108" s="4"/>
      <c r="G108" s="4" t="s">
        <v>283</v>
      </c>
      <c r="H108" s="5">
        <v>624.51210000000003</v>
      </c>
      <c r="I108" s="6">
        <v>1</v>
      </c>
      <c r="J108" s="6">
        <v>0</v>
      </c>
      <c r="K108" s="10" t="s">
        <v>127</v>
      </c>
      <c r="L108" s="4" t="s">
        <v>284</v>
      </c>
      <c r="M108" s="8">
        <v>43076</v>
      </c>
      <c r="N108" s="8">
        <v>43216</v>
      </c>
      <c r="O108" s="8"/>
      <c r="P108" s="8" t="s">
        <v>283</v>
      </c>
      <c r="Q108" s="8" t="s">
        <v>28</v>
      </c>
    </row>
    <row r="109" spans="1:17" ht="28.5" customHeight="1" x14ac:dyDescent="0.25">
      <c r="A109" s="4" t="s">
        <v>246</v>
      </c>
      <c r="B109" s="4" t="s">
        <v>259</v>
      </c>
      <c r="C109" s="3" t="s">
        <v>679</v>
      </c>
      <c r="D109" s="3"/>
      <c r="E109" s="3" t="s">
        <v>260</v>
      </c>
      <c r="F109" s="4"/>
      <c r="G109" s="4" t="s">
        <v>283</v>
      </c>
      <c r="H109" s="5">
        <v>80</v>
      </c>
      <c r="I109" s="6">
        <v>1</v>
      </c>
      <c r="J109" s="6">
        <v>0</v>
      </c>
      <c r="K109" s="10" t="s">
        <v>128</v>
      </c>
      <c r="L109" s="4" t="s">
        <v>284</v>
      </c>
      <c r="M109" s="8">
        <v>43101</v>
      </c>
      <c r="N109" s="8">
        <v>43239</v>
      </c>
      <c r="O109" s="8"/>
      <c r="P109" s="8" t="s">
        <v>283</v>
      </c>
      <c r="Q109" s="8" t="s">
        <v>28</v>
      </c>
    </row>
    <row r="110" spans="1:17" ht="28.5" customHeight="1" x14ac:dyDescent="0.25">
      <c r="A110" s="4" t="s">
        <v>129</v>
      </c>
      <c r="B110" s="4" t="s">
        <v>259</v>
      </c>
      <c r="C110" s="3" t="s">
        <v>680</v>
      </c>
      <c r="D110" s="3"/>
      <c r="E110" s="3" t="s">
        <v>260</v>
      </c>
      <c r="F110" s="4"/>
      <c r="G110" s="4" t="s">
        <v>283</v>
      </c>
      <c r="H110" s="5">
        <v>287.28971999999999</v>
      </c>
      <c r="I110" s="6">
        <v>1</v>
      </c>
      <c r="J110" s="6">
        <v>0</v>
      </c>
      <c r="K110" s="10" t="s">
        <v>130</v>
      </c>
      <c r="L110" s="4" t="s">
        <v>284</v>
      </c>
      <c r="M110" s="8">
        <v>43099</v>
      </c>
      <c r="N110" s="8">
        <v>43239</v>
      </c>
      <c r="O110" s="8"/>
      <c r="P110" s="8" t="s">
        <v>283</v>
      </c>
      <c r="Q110" s="8" t="s">
        <v>28</v>
      </c>
    </row>
    <row r="111" spans="1:17" ht="28.5" customHeight="1" x14ac:dyDescent="0.25">
      <c r="A111" s="4" t="s">
        <v>776</v>
      </c>
      <c r="B111" s="4" t="s">
        <v>259</v>
      </c>
      <c r="C111" s="3" t="s">
        <v>668</v>
      </c>
      <c r="D111" s="3"/>
      <c r="E111" s="3" t="s">
        <v>387</v>
      </c>
      <c r="F111" s="4"/>
      <c r="G111" s="4" t="s">
        <v>283</v>
      </c>
      <c r="H111" s="5">
        <v>107.72833723653396</v>
      </c>
      <c r="I111" s="6">
        <v>1</v>
      </c>
      <c r="J111" s="6">
        <v>0</v>
      </c>
      <c r="K111" s="10" t="s">
        <v>117</v>
      </c>
      <c r="L111" s="4" t="s">
        <v>262</v>
      </c>
      <c r="M111" s="8">
        <v>43123</v>
      </c>
      <c r="N111" s="8">
        <v>43188</v>
      </c>
      <c r="O111" s="8"/>
      <c r="P111" s="8" t="s">
        <v>283</v>
      </c>
      <c r="Q111" s="8" t="s">
        <v>28</v>
      </c>
    </row>
    <row r="112" spans="1:17" ht="34.200000000000003" x14ac:dyDescent="0.25">
      <c r="A112" s="4" t="s">
        <v>414</v>
      </c>
      <c r="B112" s="4" t="s">
        <v>259</v>
      </c>
      <c r="C112" s="3" t="s">
        <v>681</v>
      </c>
      <c r="D112" s="3"/>
      <c r="E112" s="3" t="s">
        <v>415</v>
      </c>
      <c r="F112" s="4"/>
      <c r="G112" s="4" t="s">
        <v>416</v>
      </c>
      <c r="H112" s="5">
        <v>6780.3783261514454</v>
      </c>
      <c r="I112" s="6">
        <v>1</v>
      </c>
      <c r="J112" s="6">
        <v>0</v>
      </c>
      <c r="K112" s="10" t="s">
        <v>131</v>
      </c>
      <c r="L112" s="4" t="s">
        <v>262</v>
      </c>
      <c r="M112" s="8">
        <v>41537</v>
      </c>
      <c r="N112" s="8">
        <v>41865</v>
      </c>
      <c r="O112" s="8"/>
      <c r="P112" s="8" t="s">
        <v>417</v>
      </c>
      <c r="Q112" s="8" t="s">
        <v>19</v>
      </c>
    </row>
    <row r="113" spans="1:17" ht="34.200000000000003" x14ac:dyDescent="0.25">
      <c r="A113" s="4" t="s">
        <v>418</v>
      </c>
      <c r="B113" s="4" t="s">
        <v>259</v>
      </c>
      <c r="C113" s="3" t="s">
        <v>682</v>
      </c>
      <c r="D113" s="3"/>
      <c r="E113" s="3" t="s">
        <v>415</v>
      </c>
      <c r="F113" s="4"/>
      <c r="G113" s="4" t="s">
        <v>419</v>
      </c>
      <c r="H113" s="5">
        <v>4021.4754661202178</v>
      </c>
      <c r="I113" s="6">
        <v>1</v>
      </c>
      <c r="J113" s="6">
        <v>0</v>
      </c>
      <c r="K113" s="10" t="s">
        <v>132</v>
      </c>
      <c r="L113" s="4" t="s">
        <v>262</v>
      </c>
      <c r="M113" s="8">
        <v>41709</v>
      </c>
      <c r="N113" s="8">
        <v>42198</v>
      </c>
      <c r="O113" s="8"/>
      <c r="P113" s="8" t="s">
        <v>420</v>
      </c>
      <c r="Q113" s="8" t="s">
        <v>19</v>
      </c>
    </row>
    <row r="114" spans="1:17" ht="34.200000000000003" x14ac:dyDescent="0.25">
      <c r="A114" s="4" t="s">
        <v>421</v>
      </c>
      <c r="B114" s="4" t="s">
        <v>259</v>
      </c>
      <c r="C114" s="3" t="s">
        <v>683</v>
      </c>
      <c r="D114" s="3"/>
      <c r="E114" s="3" t="s">
        <v>415</v>
      </c>
      <c r="F114" s="4"/>
      <c r="G114" s="4" t="s">
        <v>422</v>
      </c>
      <c r="H114" s="5">
        <v>206.37479984387195</v>
      </c>
      <c r="I114" s="6">
        <v>1</v>
      </c>
      <c r="J114" s="6">
        <v>0</v>
      </c>
      <c r="K114" s="10" t="s">
        <v>133</v>
      </c>
      <c r="L114" s="4" t="s">
        <v>284</v>
      </c>
      <c r="M114" s="8">
        <v>41971</v>
      </c>
      <c r="N114" s="8">
        <v>42419</v>
      </c>
      <c r="O114" s="8"/>
      <c r="P114" s="8" t="s">
        <v>423</v>
      </c>
      <c r="Q114" s="8" t="s">
        <v>17</v>
      </c>
    </row>
    <row r="115" spans="1:17" ht="34.200000000000003" x14ac:dyDescent="0.25">
      <c r="A115" s="4" t="s">
        <v>424</v>
      </c>
      <c r="B115" s="4" t="s">
        <v>259</v>
      </c>
      <c r="C115" s="3" t="s">
        <v>766</v>
      </c>
      <c r="D115" s="3"/>
      <c r="E115" s="3" t="s">
        <v>415</v>
      </c>
      <c r="F115" s="4"/>
      <c r="G115" s="4" t="s">
        <v>425</v>
      </c>
      <c r="H115" s="5">
        <v>455.35122571428576</v>
      </c>
      <c r="I115" s="6">
        <v>1</v>
      </c>
      <c r="J115" s="6">
        <v>0</v>
      </c>
      <c r="K115" s="10" t="s">
        <v>134</v>
      </c>
      <c r="L115" s="4" t="s">
        <v>284</v>
      </c>
      <c r="M115" s="8">
        <v>42020</v>
      </c>
      <c r="N115" s="8">
        <v>42551</v>
      </c>
      <c r="O115" s="8"/>
      <c r="P115" s="8" t="s">
        <v>426</v>
      </c>
      <c r="Q115" s="8" t="s">
        <v>19</v>
      </c>
    </row>
    <row r="116" spans="1:17" ht="34.200000000000003" x14ac:dyDescent="0.25">
      <c r="A116" s="4" t="s">
        <v>427</v>
      </c>
      <c r="B116" s="4" t="s">
        <v>259</v>
      </c>
      <c r="C116" s="3" t="s">
        <v>757</v>
      </c>
      <c r="D116" s="3"/>
      <c r="E116" s="3" t="s">
        <v>415</v>
      </c>
      <c r="F116" s="4"/>
      <c r="G116" s="4" t="s">
        <v>428</v>
      </c>
      <c r="H116" s="5">
        <v>439.23473682279467</v>
      </c>
      <c r="I116" s="6">
        <v>1</v>
      </c>
      <c r="J116" s="6">
        <v>0</v>
      </c>
      <c r="K116" s="10" t="s">
        <v>135</v>
      </c>
      <c r="L116" s="4" t="s">
        <v>262</v>
      </c>
      <c r="M116" s="8">
        <v>41718</v>
      </c>
      <c r="N116" s="8">
        <v>42443</v>
      </c>
      <c r="O116" s="8"/>
      <c r="P116" s="8" t="s">
        <v>429</v>
      </c>
      <c r="Q116" s="8" t="s">
        <v>19</v>
      </c>
    </row>
    <row r="117" spans="1:17" ht="34.200000000000003" x14ac:dyDescent="0.25">
      <c r="A117" s="4" t="s">
        <v>427</v>
      </c>
      <c r="B117" s="4" t="s">
        <v>259</v>
      </c>
      <c r="C117" s="3" t="s">
        <v>758</v>
      </c>
      <c r="D117" s="3"/>
      <c r="E117" s="3" t="s">
        <v>415</v>
      </c>
      <c r="F117" s="4"/>
      <c r="G117" s="4" t="s">
        <v>428</v>
      </c>
      <c r="H117" s="5">
        <v>469.69879411397352</v>
      </c>
      <c r="I117" s="6">
        <v>1</v>
      </c>
      <c r="J117" s="6">
        <v>0</v>
      </c>
      <c r="K117" s="10" t="s">
        <v>136</v>
      </c>
      <c r="L117" s="4" t="s">
        <v>262</v>
      </c>
      <c r="M117" s="8">
        <v>41718</v>
      </c>
      <c r="N117" s="8">
        <v>42443</v>
      </c>
      <c r="O117" s="8"/>
      <c r="P117" s="8" t="s">
        <v>430</v>
      </c>
      <c r="Q117" s="8" t="s">
        <v>19</v>
      </c>
    </row>
    <row r="118" spans="1:17" ht="34.200000000000003" x14ac:dyDescent="0.25">
      <c r="A118" s="4" t="s">
        <v>431</v>
      </c>
      <c r="B118" s="4" t="s">
        <v>259</v>
      </c>
      <c r="C118" s="3" t="s">
        <v>759</v>
      </c>
      <c r="D118" s="3"/>
      <c r="E118" s="3" t="s">
        <v>415</v>
      </c>
      <c r="F118" s="4"/>
      <c r="G118" s="4" t="s">
        <v>432</v>
      </c>
      <c r="H118" s="5">
        <v>1054.4209059484779</v>
      </c>
      <c r="I118" s="6">
        <v>1</v>
      </c>
      <c r="J118" s="6">
        <v>0</v>
      </c>
      <c r="K118" s="10" t="s">
        <v>137</v>
      </c>
      <c r="L118" s="4" t="s">
        <v>262</v>
      </c>
      <c r="M118" s="8">
        <v>41865</v>
      </c>
      <c r="N118" s="8">
        <v>42551</v>
      </c>
      <c r="O118" s="8"/>
      <c r="P118" s="8" t="s">
        <v>433</v>
      </c>
      <c r="Q118" s="8" t="s">
        <v>19</v>
      </c>
    </row>
    <row r="119" spans="1:17" ht="34.200000000000003" x14ac:dyDescent="0.25">
      <c r="A119" s="4" t="s">
        <v>434</v>
      </c>
      <c r="B119" s="4" t="s">
        <v>259</v>
      </c>
      <c r="C119" s="3" t="s">
        <v>684</v>
      </c>
      <c r="D119" s="3"/>
      <c r="E119" s="3" t="s">
        <v>379</v>
      </c>
      <c r="F119" s="4"/>
      <c r="G119" s="4" t="s">
        <v>435</v>
      </c>
      <c r="H119" s="5">
        <v>118.76879999999998</v>
      </c>
      <c r="I119" s="6">
        <v>1</v>
      </c>
      <c r="J119" s="6">
        <v>0</v>
      </c>
      <c r="K119" s="10" t="s">
        <v>138</v>
      </c>
      <c r="L119" s="4" t="s">
        <v>262</v>
      </c>
      <c r="M119" s="8">
        <v>41718</v>
      </c>
      <c r="N119" s="8">
        <v>42090</v>
      </c>
      <c r="O119" s="8"/>
      <c r="P119" s="8" t="s">
        <v>436</v>
      </c>
      <c r="Q119" s="8" t="s">
        <v>17</v>
      </c>
    </row>
    <row r="120" spans="1:17" ht="34.200000000000003" x14ac:dyDescent="0.25">
      <c r="A120" s="4" t="s">
        <v>437</v>
      </c>
      <c r="B120" s="4" t="s">
        <v>299</v>
      </c>
      <c r="C120" s="3" t="s">
        <v>685</v>
      </c>
      <c r="D120" s="3"/>
      <c r="E120" s="3" t="s">
        <v>379</v>
      </c>
      <c r="F120" s="4"/>
      <c r="G120" s="4" t="s">
        <v>438</v>
      </c>
      <c r="H120" s="5">
        <v>72.927838711943778</v>
      </c>
      <c r="I120" s="6">
        <v>1</v>
      </c>
      <c r="J120" s="6">
        <v>0</v>
      </c>
      <c r="K120" s="10" t="s">
        <v>139</v>
      </c>
      <c r="L120" s="4" t="s">
        <v>284</v>
      </c>
      <c r="M120" s="8">
        <v>41891</v>
      </c>
      <c r="N120" s="8">
        <v>42353</v>
      </c>
      <c r="O120" s="8"/>
      <c r="P120" s="8" t="s">
        <v>439</v>
      </c>
      <c r="Q120" s="8" t="s">
        <v>19</v>
      </c>
    </row>
    <row r="121" spans="1:17" ht="34.200000000000003" x14ac:dyDescent="0.25">
      <c r="A121" s="4" t="s">
        <v>440</v>
      </c>
      <c r="B121" s="4" t="s">
        <v>299</v>
      </c>
      <c r="C121" s="3" t="s">
        <v>686</v>
      </c>
      <c r="D121" s="3"/>
      <c r="E121" s="3" t="s">
        <v>415</v>
      </c>
      <c r="F121" s="4"/>
      <c r="G121" s="4" t="s">
        <v>441</v>
      </c>
      <c r="H121" s="5">
        <v>258.46546755659642</v>
      </c>
      <c r="I121" s="6">
        <v>1</v>
      </c>
      <c r="J121" s="6">
        <v>0</v>
      </c>
      <c r="K121" s="10" t="s">
        <v>140</v>
      </c>
      <c r="L121" s="4" t="s">
        <v>284</v>
      </c>
      <c r="M121" s="8">
        <v>41913</v>
      </c>
      <c r="N121" s="8">
        <v>42598</v>
      </c>
      <c r="O121" s="8"/>
      <c r="P121" s="8" t="s">
        <v>442</v>
      </c>
      <c r="Q121" s="8" t="s">
        <v>19</v>
      </c>
    </row>
    <row r="122" spans="1:17" ht="34.200000000000003" x14ac:dyDescent="0.25">
      <c r="A122" s="4" t="s">
        <v>443</v>
      </c>
      <c r="B122" s="4" t="s">
        <v>259</v>
      </c>
      <c r="C122" s="3" t="s">
        <v>687</v>
      </c>
      <c r="D122" s="3"/>
      <c r="E122" s="3" t="s">
        <v>379</v>
      </c>
      <c r="F122" s="4"/>
      <c r="G122" s="4" t="s">
        <v>444</v>
      </c>
      <c r="H122" s="5">
        <v>99.988052622950832</v>
      </c>
      <c r="I122" s="6">
        <v>1</v>
      </c>
      <c r="J122" s="6">
        <v>0</v>
      </c>
      <c r="K122" s="10" t="s">
        <v>141</v>
      </c>
      <c r="L122" s="4" t="s">
        <v>262</v>
      </c>
      <c r="M122" s="8">
        <v>42671</v>
      </c>
      <c r="N122" s="8">
        <v>42930</v>
      </c>
      <c r="O122" s="8"/>
      <c r="P122" s="8" t="s">
        <v>445</v>
      </c>
      <c r="Q122" s="8" t="s">
        <v>19</v>
      </c>
    </row>
    <row r="123" spans="1:17" ht="28.5" customHeight="1" x14ac:dyDescent="0.25">
      <c r="A123" s="4" t="s">
        <v>446</v>
      </c>
      <c r="B123" s="4" t="s">
        <v>259</v>
      </c>
      <c r="C123" s="3" t="s">
        <v>688</v>
      </c>
      <c r="D123" s="3"/>
      <c r="E123" s="3" t="s">
        <v>387</v>
      </c>
      <c r="F123" s="4"/>
      <c r="G123" s="4" t="s">
        <v>447</v>
      </c>
      <c r="H123" s="5">
        <v>229.4639238407494</v>
      </c>
      <c r="I123" s="6">
        <v>1</v>
      </c>
      <c r="J123" s="6">
        <v>0</v>
      </c>
      <c r="K123" s="10" t="s">
        <v>142</v>
      </c>
      <c r="L123" s="4" t="s">
        <v>262</v>
      </c>
      <c r="M123" s="8" t="s">
        <v>292</v>
      </c>
      <c r="N123" s="8">
        <v>42788</v>
      </c>
      <c r="O123" s="8"/>
      <c r="P123" s="8" t="s">
        <v>448</v>
      </c>
      <c r="Q123" s="8" t="s">
        <v>19</v>
      </c>
    </row>
    <row r="124" spans="1:17" ht="34.200000000000003" x14ac:dyDescent="0.25">
      <c r="A124" s="4" t="s">
        <v>449</v>
      </c>
      <c r="B124" s="4" t="s">
        <v>259</v>
      </c>
      <c r="C124" s="3" t="s">
        <v>689</v>
      </c>
      <c r="D124" s="3"/>
      <c r="E124" s="3" t="s">
        <v>415</v>
      </c>
      <c r="F124" s="4"/>
      <c r="G124" s="4" t="s">
        <v>450</v>
      </c>
      <c r="H124" s="5">
        <v>1553.1004947104373</v>
      </c>
      <c r="I124" s="6">
        <v>1</v>
      </c>
      <c r="J124" s="6">
        <v>0</v>
      </c>
      <c r="K124" s="10" t="s">
        <v>754</v>
      </c>
      <c r="L124" s="4" t="s">
        <v>262</v>
      </c>
      <c r="M124" s="8">
        <v>41718</v>
      </c>
      <c r="N124" s="8">
        <v>42240</v>
      </c>
      <c r="O124" s="8"/>
      <c r="P124" s="8" t="s">
        <v>451</v>
      </c>
      <c r="Q124" s="8" t="s">
        <v>19</v>
      </c>
    </row>
    <row r="125" spans="1:17" ht="34.200000000000003" x14ac:dyDescent="0.25">
      <c r="A125" s="4" t="s">
        <v>452</v>
      </c>
      <c r="B125" s="4" t="s">
        <v>259</v>
      </c>
      <c r="C125" s="3" t="s">
        <v>690</v>
      </c>
      <c r="D125" s="3"/>
      <c r="E125" s="3" t="s">
        <v>415</v>
      </c>
      <c r="F125" s="4"/>
      <c r="G125" s="4" t="s">
        <v>453</v>
      </c>
      <c r="H125" s="5">
        <v>703.15273185011711</v>
      </c>
      <c r="I125" s="6">
        <v>1</v>
      </c>
      <c r="J125" s="6">
        <v>0</v>
      </c>
      <c r="K125" s="10" t="s">
        <v>143</v>
      </c>
      <c r="L125" s="4" t="s">
        <v>284</v>
      </c>
      <c r="M125" s="8">
        <v>42109</v>
      </c>
      <c r="N125" s="8">
        <v>42900</v>
      </c>
      <c r="O125" s="8"/>
      <c r="P125" s="8" t="s">
        <v>329</v>
      </c>
      <c r="Q125" s="8" t="s">
        <v>19</v>
      </c>
    </row>
    <row r="126" spans="1:17" ht="34.200000000000003" x14ac:dyDescent="0.25">
      <c r="A126" s="4" t="s">
        <v>454</v>
      </c>
      <c r="B126" s="4" t="s">
        <v>259</v>
      </c>
      <c r="C126" s="3" t="s">
        <v>691</v>
      </c>
      <c r="D126" s="3"/>
      <c r="E126" s="3" t="s">
        <v>415</v>
      </c>
      <c r="F126" s="4"/>
      <c r="G126" s="4" t="s">
        <v>455</v>
      </c>
      <c r="H126" s="5">
        <v>918.10134993754889</v>
      </c>
      <c r="I126" s="6">
        <v>1</v>
      </c>
      <c r="J126" s="6">
        <v>0</v>
      </c>
      <c r="K126" s="10" t="s">
        <v>144</v>
      </c>
      <c r="L126" s="4" t="s">
        <v>284</v>
      </c>
      <c r="M126" s="8">
        <v>42508</v>
      </c>
      <c r="N126" s="8">
        <v>42948</v>
      </c>
      <c r="O126" s="8"/>
      <c r="P126" s="8" t="s">
        <v>329</v>
      </c>
      <c r="Q126" s="8" t="s">
        <v>19</v>
      </c>
    </row>
    <row r="127" spans="1:17" ht="34.200000000000003" x14ac:dyDescent="0.25">
      <c r="A127" s="4" t="s">
        <v>456</v>
      </c>
      <c r="B127" s="4" t="s">
        <v>300</v>
      </c>
      <c r="C127" s="3" t="s">
        <v>692</v>
      </c>
      <c r="D127" s="3"/>
      <c r="E127" s="3" t="s">
        <v>379</v>
      </c>
      <c r="F127" s="4"/>
      <c r="G127" s="4" t="s">
        <v>457</v>
      </c>
      <c r="H127" s="5">
        <v>89.86614999999999</v>
      </c>
      <c r="I127" s="6">
        <v>1</v>
      </c>
      <c r="J127" s="6">
        <v>0</v>
      </c>
      <c r="K127" s="10" t="s">
        <v>145</v>
      </c>
      <c r="L127" s="4" t="s">
        <v>284</v>
      </c>
      <c r="M127" s="8">
        <v>41843</v>
      </c>
      <c r="N127" s="8">
        <v>42167</v>
      </c>
      <c r="O127" s="8"/>
      <c r="P127" s="8" t="s">
        <v>458</v>
      </c>
      <c r="Q127" s="8" t="s">
        <v>17</v>
      </c>
    </row>
    <row r="128" spans="1:17" ht="34.200000000000003" x14ac:dyDescent="0.25">
      <c r="A128" s="4" t="s">
        <v>459</v>
      </c>
      <c r="B128" s="4" t="s">
        <v>300</v>
      </c>
      <c r="C128" s="3" t="s">
        <v>693</v>
      </c>
      <c r="D128" s="3"/>
      <c r="E128" s="3" t="s">
        <v>415</v>
      </c>
      <c r="F128" s="4"/>
      <c r="G128" s="4" t="s">
        <v>460</v>
      </c>
      <c r="H128" s="5">
        <v>679.77893288836833</v>
      </c>
      <c r="I128" s="6">
        <v>1</v>
      </c>
      <c r="J128" s="6">
        <v>0</v>
      </c>
      <c r="K128" s="10" t="s">
        <v>146</v>
      </c>
      <c r="L128" s="4" t="s">
        <v>262</v>
      </c>
      <c r="M128" s="8">
        <v>42116</v>
      </c>
      <c r="N128" s="8">
        <v>42734</v>
      </c>
      <c r="O128" s="8"/>
      <c r="P128" s="8" t="s">
        <v>461</v>
      </c>
      <c r="Q128" s="8" t="s">
        <v>19</v>
      </c>
    </row>
    <row r="129" spans="1:17" ht="34.200000000000003" x14ac:dyDescent="0.25">
      <c r="A129" s="4" t="s">
        <v>462</v>
      </c>
      <c r="B129" s="4" t="s">
        <v>259</v>
      </c>
      <c r="C129" s="3" t="s">
        <v>694</v>
      </c>
      <c r="D129" s="3"/>
      <c r="E129" s="3" t="s">
        <v>379</v>
      </c>
      <c r="F129" s="4"/>
      <c r="G129" s="4" t="s">
        <v>463</v>
      </c>
      <c r="H129" s="5">
        <v>62.267499999999998</v>
      </c>
      <c r="I129" s="6">
        <v>1</v>
      </c>
      <c r="J129" s="6">
        <v>0</v>
      </c>
      <c r="K129" s="10" t="s">
        <v>147</v>
      </c>
      <c r="L129" s="4" t="s">
        <v>284</v>
      </c>
      <c r="M129" s="8">
        <v>41870</v>
      </c>
      <c r="N129" s="8">
        <v>42114</v>
      </c>
      <c r="O129" s="8"/>
      <c r="P129" s="8" t="s">
        <v>464</v>
      </c>
      <c r="Q129" s="8" t="s">
        <v>17</v>
      </c>
    </row>
    <row r="130" spans="1:17" ht="34.200000000000003" x14ac:dyDescent="0.25">
      <c r="A130" s="4" t="s">
        <v>465</v>
      </c>
      <c r="B130" s="4" t="s">
        <v>300</v>
      </c>
      <c r="C130" s="3" t="s">
        <v>695</v>
      </c>
      <c r="D130" s="3"/>
      <c r="E130" s="3" t="s">
        <v>415</v>
      </c>
      <c r="F130" s="4"/>
      <c r="G130" s="4" t="s">
        <v>466</v>
      </c>
      <c r="H130" s="5">
        <v>308.60095167056983</v>
      </c>
      <c r="I130" s="6">
        <v>1</v>
      </c>
      <c r="J130" s="6">
        <v>0</v>
      </c>
      <c r="K130" s="10" t="s">
        <v>148</v>
      </c>
      <c r="L130" s="4" t="s">
        <v>284</v>
      </c>
      <c r="M130" s="8">
        <v>41913</v>
      </c>
      <c r="N130" s="8">
        <v>42461</v>
      </c>
      <c r="O130" s="8"/>
      <c r="P130" s="8" t="s">
        <v>467</v>
      </c>
      <c r="Q130" s="8" t="s">
        <v>19</v>
      </c>
    </row>
    <row r="131" spans="1:17" ht="34.200000000000003" x14ac:dyDescent="0.25">
      <c r="A131" s="4" t="s">
        <v>468</v>
      </c>
      <c r="B131" s="4" t="s">
        <v>259</v>
      </c>
      <c r="C131" s="3" t="s">
        <v>696</v>
      </c>
      <c r="D131" s="3"/>
      <c r="E131" s="3" t="s">
        <v>415</v>
      </c>
      <c r="F131" s="4"/>
      <c r="G131" s="4" t="s">
        <v>469</v>
      </c>
      <c r="H131" s="5">
        <v>1008.7509145042934</v>
      </c>
      <c r="I131" s="6">
        <v>1</v>
      </c>
      <c r="J131" s="6">
        <v>0</v>
      </c>
      <c r="K131" s="10" t="s">
        <v>149</v>
      </c>
      <c r="L131" s="4" t="s">
        <v>284</v>
      </c>
      <c r="M131" s="8">
        <v>42039</v>
      </c>
      <c r="N131" s="8">
        <v>42808</v>
      </c>
      <c r="O131" s="8"/>
      <c r="P131" s="8" t="s">
        <v>329</v>
      </c>
      <c r="Q131" s="8" t="s">
        <v>19</v>
      </c>
    </row>
    <row r="132" spans="1:17" ht="34.200000000000003" x14ac:dyDescent="0.25">
      <c r="A132" s="4" t="s">
        <v>470</v>
      </c>
      <c r="B132" s="4" t="s">
        <v>259</v>
      </c>
      <c r="C132" s="3" t="s">
        <v>697</v>
      </c>
      <c r="D132" s="3"/>
      <c r="E132" s="3" t="s">
        <v>415</v>
      </c>
      <c r="F132" s="4"/>
      <c r="G132" s="4" t="s">
        <v>471</v>
      </c>
      <c r="H132" s="5">
        <v>905.54254488680715</v>
      </c>
      <c r="I132" s="6">
        <v>1</v>
      </c>
      <c r="J132" s="6">
        <v>0</v>
      </c>
      <c r="K132" s="10" t="s">
        <v>150</v>
      </c>
      <c r="L132" s="4" t="s">
        <v>284</v>
      </c>
      <c r="M132" s="8">
        <v>42262</v>
      </c>
      <c r="N132" s="8">
        <v>43087</v>
      </c>
      <c r="O132" s="8"/>
      <c r="P132" s="8" t="s">
        <v>283</v>
      </c>
      <c r="Q132" s="8" t="s">
        <v>36</v>
      </c>
    </row>
    <row r="133" spans="1:17" ht="34.200000000000003" x14ac:dyDescent="0.25">
      <c r="A133" s="4" t="s">
        <v>472</v>
      </c>
      <c r="B133" s="4" t="s">
        <v>259</v>
      </c>
      <c r="C133" s="3" t="s">
        <v>698</v>
      </c>
      <c r="D133" s="3"/>
      <c r="E133" s="3" t="s">
        <v>379</v>
      </c>
      <c r="F133" s="4"/>
      <c r="G133" s="4" t="s">
        <v>473</v>
      </c>
      <c r="H133" s="5">
        <v>242.33705142857141</v>
      </c>
      <c r="I133" s="6">
        <v>1</v>
      </c>
      <c r="J133" s="6">
        <v>0</v>
      </c>
      <c r="K133" s="10" t="s">
        <v>151</v>
      </c>
      <c r="L133" s="4" t="s">
        <v>262</v>
      </c>
      <c r="M133" s="8">
        <v>42424</v>
      </c>
      <c r="N133" s="8">
        <v>42647</v>
      </c>
      <c r="O133" s="8"/>
      <c r="P133" s="8" t="s">
        <v>474</v>
      </c>
      <c r="Q133" s="8" t="s">
        <v>19</v>
      </c>
    </row>
    <row r="134" spans="1:17" ht="34.200000000000003" x14ac:dyDescent="0.25">
      <c r="A134" s="4" t="s">
        <v>475</v>
      </c>
      <c r="B134" s="4" t="s">
        <v>300</v>
      </c>
      <c r="C134" s="3" t="s">
        <v>699</v>
      </c>
      <c r="D134" s="3"/>
      <c r="E134" s="3" t="s">
        <v>415</v>
      </c>
      <c r="F134" s="4"/>
      <c r="G134" s="4" t="s">
        <v>476</v>
      </c>
      <c r="H134" s="5">
        <v>129.92973128805622</v>
      </c>
      <c r="I134" s="6">
        <v>1</v>
      </c>
      <c r="J134" s="6">
        <v>0</v>
      </c>
      <c r="K134" s="10" t="s">
        <v>152</v>
      </c>
      <c r="L134" s="4" t="s">
        <v>284</v>
      </c>
      <c r="M134" s="8">
        <v>41913</v>
      </c>
      <c r="N134" s="8">
        <v>42515</v>
      </c>
      <c r="O134" s="8"/>
      <c r="P134" s="8" t="s">
        <v>477</v>
      </c>
      <c r="Q134" s="8" t="s">
        <v>19</v>
      </c>
    </row>
    <row r="135" spans="1:17" ht="28.5" customHeight="1" x14ac:dyDescent="0.25">
      <c r="A135" s="4" t="s">
        <v>478</v>
      </c>
      <c r="B135" s="4" t="s">
        <v>300</v>
      </c>
      <c r="C135" s="3" t="s">
        <v>700</v>
      </c>
      <c r="D135" s="3"/>
      <c r="E135" s="3" t="s">
        <v>387</v>
      </c>
      <c r="F135" s="4"/>
      <c r="G135" s="4" t="s">
        <v>283</v>
      </c>
      <c r="H135" s="5">
        <v>280.61233411397342</v>
      </c>
      <c r="I135" s="6">
        <v>1</v>
      </c>
      <c r="J135" s="6">
        <v>0</v>
      </c>
      <c r="K135" s="10" t="s">
        <v>153</v>
      </c>
      <c r="L135" s="4" t="s">
        <v>262</v>
      </c>
      <c r="M135" s="8" t="s">
        <v>292</v>
      </c>
      <c r="N135" s="8">
        <v>43053</v>
      </c>
      <c r="O135" s="8"/>
      <c r="P135" s="8" t="s">
        <v>283</v>
      </c>
      <c r="Q135" s="8" t="s">
        <v>19</v>
      </c>
    </row>
    <row r="136" spans="1:17" ht="34.200000000000003" x14ac:dyDescent="0.25">
      <c r="A136" s="4" t="s">
        <v>479</v>
      </c>
      <c r="B136" s="4" t="s">
        <v>300</v>
      </c>
      <c r="C136" s="3" t="s">
        <v>701</v>
      </c>
      <c r="D136" s="3"/>
      <c r="E136" s="3" t="s">
        <v>415</v>
      </c>
      <c r="F136" s="4"/>
      <c r="G136" s="4" t="s">
        <v>480</v>
      </c>
      <c r="H136" s="5">
        <v>174.93500702576111</v>
      </c>
      <c r="I136" s="6">
        <v>1</v>
      </c>
      <c r="J136" s="6">
        <v>0</v>
      </c>
      <c r="K136" s="10" t="s">
        <v>154</v>
      </c>
      <c r="L136" s="4" t="s">
        <v>262</v>
      </c>
      <c r="M136" s="8">
        <v>42724</v>
      </c>
      <c r="N136" s="8">
        <v>43174</v>
      </c>
      <c r="O136" s="8"/>
      <c r="P136" s="8" t="s">
        <v>283</v>
      </c>
      <c r="Q136" s="8" t="s">
        <v>36</v>
      </c>
    </row>
    <row r="137" spans="1:17" ht="34.200000000000003" x14ac:dyDescent="0.25">
      <c r="A137" s="4" t="s">
        <v>481</v>
      </c>
      <c r="B137" s="4" t="s">
        <v>299</v>
      </c>
      <c r="C137" s="3" t="s">
        <v>702</v>
      </c>
      <c r="D137" s="3"/>
      <c r="E137" s="3" t="s">
        <v>415</v>
      </c>
      <c r="F137" s="4"/>
      <c r="G137" s="4" t="s">
        <v>482</v>
      </c>
      <c r="H137" s="5">
        <v>597.20107728337234</v>
      </c>
      <c r="I137" s="6">
        <v>1</v>
      </c>
      <c r="J137" s="6">
        <v>0</v>
      </c>
      <c r="K137" s="10" t="s">
        <v>155</v>
      </c>
      <c r="L137" s="4" t="s">
        <v>262</v>
      </c>
      <c r="M137" s="8">
        <v>42465</v>
      </c>
      <c r="N137" s="8">
        <v>43010</v>
      </c>
      <c r="O137" s="8"/>
      <c r="P137" s="8" t="s">
        <v>283</v>
      </c>
      <c r="Q137" s="8" t="s">
        <v>19</v>
      </c>
    </row>
    <row r="138" spans="1:17" ht="34.200000000000003" x14ac:dyDescent="0.25">
      <c r="A138" s="4" t="s">
        <v>483</v>
      </c>
      <c r="B138" s="4" t="s">
        <v>299</v>
      </c>
      <c r="C138" s="3" t="s">
        <v>703</v>
      </c>
      <c r="D138" s="3"/>
      <c r="E138" s="3" t="s">
        <v>379</v>
      </c>
      <c r="F138" s="4"/>
      <c r="G138" s="4" t="s">
        <v>484</v>
      </c>
      <c r="H138" s="5">
        <v>242.78121155347384</v>
      </c>
      <c r="I138" s="6">
        <v>1</v>
      </c>
      <c r="J138" s="6">
        <v>0</v>
      </c>
      <c r="K138" s="10" t="s">
        <v>156</v>
      </c>
      <c r="L138" s="4" t="s">
        <v>262</v>
      </c>
      <c r="M138" s="8">
        <v>42559</v>
      </c>
      <c r="N138" s="8">
        <v>43033</v>
      </c>
      <c r="O138" s="8"/>
      <c r="P138" s="8"/>
      <c r="Q138" s="8" t="s">
        <v>19</v>
      </c>
    </row>
    <row r="139" spans="1:17" ht="28.5" customHeight="1" x14ac:dyDescent="0.25">
      <c r="A139" s="4" t="s">
        <v>485</v>
      </c>
      <c r="B139" s="4" t="s">
        <v>259</v>
      </c>
      <c r="C139" s="3" t="s">
        <v>704</v>
      </c>
      <c r="D139" s="3"/>
      <c r="E139" s="3" t="s">
        <v>387</v>
      </c>
      <c r="F139" s="4"/>
      <c r="G139" s="4" t="s">
        <v>486</v>
      </c>
      <c r="H139" s="5">
        <v>524.62820223263077</v>
      </c>
      <c r="I139" s="6">
        <v>1</v>
      </c>
      <c r="J139" s="6">
        <v>0</v>
      </c>
      <c r="K139" s="10" t="s">
        <v>157</v>
      </c>
      <c r="L139" s="4" t="s">
        <v>262</v>
      </c>
      <c r="M139" s="8" t="s">
        <v>292</v>
      </c>
      <c r="N139" s="8">
        <v>42678</v>
      </c>
      <c r="O139" s="8"/>
      <c r="P139" s="8" t="s">
        <v>487</v>
      </c>
      <c r="Q139" s="8" t="s">
        <v>19</v>
      </c>
    </row>
    <row r="140" spans="1:17" ht="34.200000000000003" x14ac:dyDescent="0.25">
      <c r="A140" s="4" t="s">
        <v>247</v>
      </c>
      <c r="B140" s="4" t="s">
        <v>259</v>
      </c>
      <c r="C140" s="3" t="s">
        <v>760</v>
      </c>
      <c r="D140" s="3"/>
      <c r="E140" s="3" t="s">
        <v>415</v>
      </c>
      <c r="F140" s="4"/>
      <c r="G140" s="4" t="s">
        <v>283</v>
      </c>
      <c r="H140" s="5">
        <v>800</v>
      </c>
      <c r="I140" s="6">
        <v>1</v>
      </c>
      <c r="J140" s="6">
        <v>0</v>
      </c>
      <c r="K140" s="10" t="s">
        <v>158</v>
      </c>
      <c r="L140" s="4" t="s">
        <v>284</v>
      </c>
      <c r="M140" s="8">
        <v>43139</v>
      </c>
      <c r="N140" s="8">
        <v>43158</v>
      </c>
      <c r="O140" s="8"/>
      <c r="P140" s="8" t="s">
        <v>283</v>
      </c>
      <c r="Q140" s="8" t="s">
        <v>28</v>
      </c>
    </row>
    <row r="141" spans="1:17" ht="34.200000000000003" x14ac:dyDescent="0.25">
      <c r="A141" s="4" t="s">
        <v>488</v>
      </c>
      <c r="B141" s="4" t="s">
        <v>259</v>
      </c>
      <c r="C141" s="3" t="s">
        <v>705</v>
      </c>
      <c r="D141" s="3"/>
      <c r="E141" s="3" t="s">
        <v>415</v>
      </c>
      <c r="F141" s="4"/>
      <c r="G141" s="4" t="s">
        <v>489</v>
      </c>
      <c r="H141" s="5">
        <v>238.61112206088993</v>
      </c>
      <c r="I141" s="6">
        <v>1</v>
      </c>
      <c r="J141" s="6">
        <v>0</v>
      </c>
      <c r="K141" s="10" t="s">
        <v>159</v>
      </c>
      <c r="L141" s="4" t="s">
        <v>262</v>
      </c>
      <c r="M141" s="8">
        <v>42403</v>
      </c>
      <c r="N141" s="8">
        <v>42629</v>
      </c>
      <c r="O141" s="8"/>
      <c r="P141" s="8" t="s">
        <v>490</v>
      </c>
      <c r="Q141" s="8" t="s">
        <v>19</v>
      </c>
    </row>
    <row r="142" spans="1:17" ht="34.200000000000003" x14ac:dyDescent="0.25">
      <c r="A142" s="4" t="s">
        <v>491</v>
      </c>
      <c r="B142" s="4" t="s">
        <v>259</v>
      </c>
      <c r="C142" s="3" t="s">
        <v>706</v>
      </c>
      <c r="D142" s="3"/>
      <c r="E142" s="3" t="s">
        <v>415</v>
      </c>
      <c r="F142" s="4"/>
      <c r="G142" s="4" t="s">
        <v>492</v>
      </c>
      <c r="H142" s="5">
        <v>399.03549414519904</v>
      </c>
      <c r="I142" s="6">
        <v>1</v>
      </c>
      <c r="J142" s="6">
        <v>0</v>
      </c>
      <c r="K142" s="10" t="s">
        <v>160</v>
      </c>
      <c r="L142" s="4" t="s">
        <v>262</v>
      </c>
      <c r="M142" s="8">
        <v>42798</v>
      </c>
      <c r="N142" s="8">
        <v>43234</v>
      </c>
      <c r="O142" s="8"/>
      <c r="P142" s="8" t="s">
        <v>283</v>
      </c>
      <c r="Q142" s="8" t="s">
        <v>36</v>
      </c>
    </row>
    <row r="143" spans="1:17" ht="34.200000000000003" x14ac:dyDescent="0.25">
      <c r="A143" s="4" t="s">
        <v>493</v>
      </c>
      <c r="B143" s="4" t="s">
        <v>300</v>
      </c>
      <c r="C143" s="3" t="s">
        <v>707</v>
      </c>
      <c r="D143" s="3"/>
      <c r="E143" s="3" t="s">
        <v>415</v>
      </c>
      <c r="F143" s="4"/>
      <c r="G143" s="4" t="s">
        <v>494</v>
      </c>
      <c r="H143" s="5">
        <v>390.26865573770493</v>
      </c>
      <c r="I143" s="6">
        <v>1</v>
      </c>
      <c r="J143" s="6">
        <v>0</v>
      </c>
      <c r="K143" s="10" t="s">
        <v>161</v>
      </c>
      <c r="L143" s="4" t="s">
        <v>262</v>
      </c>
      <c r="M143" s="8">
        <v>42550</v>
      </c>
      <c r="N143" s="8">
        <v>43124</v>
      </c>
      <c r="O143" s="8"/>
      <c r="P143" s="8" t="s">
        <v>283</v>
      </c>
      <c r="Q143" s="8" t="s">
        <v>36</v>
      </c>
    </row>
    <row r="144" spans="1:17" ht="34.200000000000003" x14ac:dyDescent="0.25">
      <c r="A144" s="4" t="s">
        <v>495</v>
      </c>
      <c r="B144" s="4" t="s">
        <v>300</v>
      </c>
      <c r="C144" s="3" t="s">
        <v>708</v>
      </c>
      <c r="D144" s="3"/>
      <c r="E144" s="3" t="s">
        <v>415</v>
      </c>
      <c r="F144" s="4"/>
      <c r="G144" s="4" t="s">
        <v>496</v>
      </c>
      <c r="H144" s="5">
        <v>433.74459328649488</v>
      </c>
      <c r="I144" s="6">
        <v>1</v>
      </c>
      <c r="J144" s="6">
        <v>0</v>
      </c>
      <c r="K144" s="10" t="s">
        <v>162</v>
      </c>
      <c r="L144" s="4" t="s">
        <v>262</v>
      </c>
      <c r="M144" s="8">
        <v>42629</v>
      </c>
      <c r="N144" s="8">
        <v>43028</v>
      </c>
      <c r="O144" s="8"/>
      <c r="P144" s="8"/>
      <c r="Q144" s="8" t="s">
        <v>19</v>
      </c>
    </row>
    <row r="145" spans="1:17" ht="34.200000000000003" x14ac:dyDescent="0.25">
      <c r="A145" s="4" t="s">
        <v>497</v>
      </c>
      <c r="B145" s="4" t="s">
        <v>300</v>
      </c>
      <c r="C145" s="3" t="s">
        <v>709</v>
      </c>
      <c r="D145" s="3"/>
      <c r="E145" s="3" t="s">
        <v>379</v>
      </c>
      <c r="F145" s="4"/>
      <c r="G145" s="4" t="s">
        <v>498</v>
      </c>
      <c r="H145" s="5">
        <v>124.50897736143637</v>
      </c>
      <c r="I145" s="6">
        <v>1</v>
      </c>
      <c r="J145" s="6">
        <v>0</v>
      </c>
      <c r="K145" s="10" t="s">
        <v>163</v>
      </c>
      <c r="L145" s="4" t="s">
        <v>262</v>
      </c>
      <c r="M145" s="8">
        <v>42696</v>
      </c>
      <c r="N145" s="8">
        <v>43025</v>
      </c>
      <c r="O145" s="8"/>
      <c r="P145" s="8"/>
      <c r="Q145" s="8" t="s">
        <v>19</v>
      </c>
    </row>
    <row r="146" spans="1:17" ht="34.200000000000003" x14ac:dyDescent="0.25">
      <c r="A146" s="4" t="s">
        <v>499</v>
      </c>
      <c r="B146" s="4" t="s">
        <v>259</v>
      </c>
      <c r="C146" s="3" t="s">
        <v>710</v>
      </c>
      <c r="D146" s="3"/>
      <c r="E146" s="3" t="s">
        <v>415</v>
      </c>
      <c r="F146" s="4"/>
      <c r="G146" s="4" t="s">
        <v>283</v>
      </c>
      <c r="H146" s="5">
        <v>1602.0232068696332</v>
      </c>
      <c r="I146" s="6">
        <v>1</v>
      </c>
      <c r="J146" s="6">
        <v>0</v>
      </c>
      <c r="K146" s="10" t="s">
        <v>164</v>
      </c>
      <c r="L146" s="4" t="s">
        <v>262</v>
      </c>
      <c r="M146" s="8">
        <v>42965</v>
      </c>
      <c r="N146" s="8">
        <v>43177</v>
      </c>
      <c r="O146" s="8"/>
      <c r="P146" s="8" t="s">
        <v>283</v>
      </c>
      <c r="Q146" s="8" t="s">
        <v>36</v>
      </c>
    </row>
    <row r="147" spans="1:17" ht="34.200000000000003" x14ac:dyDescent="0.25">
      <c r="A147" s="4" t="s">
        <v>500</v>
      </c>
      <c r="B147" s="4" t="s">
        <v>300</v>
      </c>
      <c r="C147" s="3" t="s">
        <v>711</v>
      </c>
      <c r="D147" s="3"/>
      <c r="E147" s="3" t="s">
        <v>415</v>
      </c>
      <c r="F147" s="4"/>
      <c r="G147" s="4" t="s">
        <v>283</v>
      </c>
      <c r="H147" s="5">
        <v>0</v>
      </c>
      <c r="I147" s="6">
        <v>1</v>
      </c>
      <c r="J147" s="6">
        <v>0</v>
      </c>
      <c r="K147" s="10" t="s">
        <v>165</v>
      </c>
      <c r="L147" s="4" t="s">
        <v>262</v>
      </c>
      <c r="M147" s="8" t="s">
        <v>292</v>
      </c>
      <c r="N147" s="8" t="s">
        <v>292</v>
      </c>
      <c r="O147" s="8"/>
      <c r="P147" s="8" t="s">
        <v>283</v>
      </c>
      <c r="Q147" s="8" t="s">
        <v>40</v>
      </c>
    </row>
    <row r="148" spans="1:17" ht="34.200000000000003" x14ac:dyDescent="0.25">
      <c r="A148" s="4" t="s">
        <v>501</v>
      </c>
      <c r="B148" s="4" t="s">
        <v>299</v>
      </c>
      <c r="C148" s="3" t="s">
        <v>712</v>
      </c>
      <c r="D148" s="3"/>
      <c r="E148" s="3" t="s">
        <v>379</v>
      </c>
      <c r="F148" s="4"/>
      <c r="G148" s="4" t="s">
        <v>283</v>
      </c>
      <c r="H148" s="5">
        <v>0</v>
      </c>
      <c r="I148" s="6">
        <v>1</v>
      </c>
      <c r="J148" s="6">
        <v>0</v>
      </c>
      <c r="K148" s="10" t="s">
        <v>166</v>
      </c>
      <c r="L148" s="4" t="s">
        <v>262</v>
      </c>
      <c r="M148" s="8" t="s">
        <v>292</v>
      </c>
      <c r="N148" s="8" t="s">
        <v>292</v>
      </c>
      <c r="O148" s="8"/>
      <c r="P148" s="8" t="s">
        <v>283</v>
      </c>
      <c r="Q148" s="8" t="s">
        <v>40</v>
      </c>
    </row>
    <row r="149" spans="1:17" ht="34.200000000000003" x14ac:dyDescent="0.25">
      <c r="A149" s="4" t="s">
        <v>502</v>
      </c>
      <c r="B149" s="4" t="s">
        <v>259</v>
      </c>
      <c r="C149" s="3" t="s">
        <v>713</v>
      </c>
      <c r="D149" s="3"/>
      <c r="E149" s="3" t="s">
        <v>415</v>
      </c>
      <c r="F149" s="4"/>
      <c r="G149" s="4" t="s">
        <v>503</v>
      </c>
      <c r="H149" s="5">
        <v>483.09963991412963</v>
      </c>
      <c r="I149" s="6">
        <v>1</v>
      </c>
      <c r="J149" s="6">
        <v>0</v>
      </c>
      <c r="K149" s="10" t="s">
        <v>167</v>
      </c>
      <c r="L149" s="4" t="s">
        <v>262</v>
      </c>
      <c r="M149" s="8">
        <v>42628</v>
      </c>
      <c r="N149" s="8">
        <v>42937</v>
      </c>
      <c r="O149" s="8"/>
      <c r="P149" s="8" t="s">
        <v>504</v>
      </c>
      <c r="Q149" s="8" t="s">
        <v>19</v>
      </c>
    </row>
    <row r="150" spans="1:17" ht="34.200000000000003" x14ac:dyDescent="0.25">
      <c r="A150" s="4" t="s">
        <v>505</v>
      </c>
      <c r="B150" s="4" t="s">
        <v>259</v>
      </c>
      <c r="C150" s="3" t="s">
        <v>714</v>
      </c>
      <c r="D150" s="3"/>
      <c r="E150" s="3" t="s">
        <v>415</v>
      </c>
      <c r="F150" s="4"/>
      <c r="G150" s="4" t="s">
        <v>506</v>
      </c>
      <c r="H150" s="5">
        <v>292.8547353629977</v>
      </c>
      <c r="I150" s="6">
        <v>1</v>
      </c>
      <c r="J150" s="6">
        <v>0</v>
      </c>
      <c r="K150" s="10" t="s">
        <v>168</v>
      </c>
      <c r="L150" s="4" t="s">
        <v>262</v>
      </c>
      <c r="M150" s="8">
        <v>42675</v>
      </c>
      <c r="N150" s="8">
        <v>43006</v>
      </c>
      <c r="O150" s="8"/>
      <c r="P150" s="8"/>
      <c r="Q150" s="8" t="s">
        <v>19</v>
      </c>
    </row>
    <row r="151" spans="1:17" ht="34.200000000000003" x14ac:dyDescent="0.25">
      <c r="A151" s="4" t="s">
        <v>507</v>
      </c>
      <c r="B151" s="4" t="s">
        <v>259</v>
      </c>
      <c r="C151" s="3" t="s">
        <v>715</v>
      </c>
      <c r="D151" s="3"/>
      <c r="E151" s="3" t="s">
        <v>379</v>
      </c>
      <c r="F151" s="4"/>
      <c r="G151" s="4" t="s">
        <v>283</v>
      </c>
      <c r="H151" s="5">
        <v>0</v>
      </c>
      <c r="I151" s="6">
        <v>1</v>
      </c>
      <c r="J151" s="6">
        <v>0</v>
      </c>
      <c r="K151" s="10" t="s">
        <v>169</v>
      </c>
      <c r="L151" s="4" t="s">
        <v>262</v>
      </c>
      <c r="M151" s="8" t="s">
        <v>292</v>
      </c>
      <c r="N151" s="8" t="s">
        <v>292</v>
      </c>
      <c r="O151" s="8"/>
      <c r="P151" s="8" t="s">
        <v>283</v>
      </c>
      <c r="Q151" s="8" t="s">
        <v>40</v>
      </c>
    </row>
    <row r="152" spans="1:17" ht="34.200000000000003" x14ac:dyDescent="0.25">
      <c r="A152" s="4" t="s">
        <v>508</v>
      </c>
      <c r="B152" s="4" t="s">
        <v>259</v>
      </c>
      <c r="C152" s="3" t="s">
        <v>716</v>
      </c>
      <c r="D152" s="3"/>
      <c r="E152" s="3" t="s">
        <v>379</v>
      </c>
      <c r="F152" s="4"/>
      <c r="G152" s="4" t="s">
        <v>509</v>
      </c>
      <c r="H152" s="5">
        <v>140.27793286494926</v>
      </c>
      <c r="I152" s="6">
        <v>1</v>
      </c>
      <c r="J152" s="6">
        <v>0</v>
      </c>
      <c r="K152" s="10" t="s">
        <v>170</v>
      </c>
      <c r="L152" s="4" t="s">
        <v>262</v>
      </c>
      <c r="M152" s="8">
        <v>43103</v>
      </c>
      <c r="N152" s="8">
        <v>43213</v>
      </c>
      <c r="O152" s="8"/>
      <c r="P152" s="8" t="s">
        <v>283</v>
      </c>
      <c r="Q152" s="8" t="s">
        <v>36</v>
      </c>
    </row>
    <row r="153" spans="1:17" ht="34.200000000000003" x14ac:dyDescent="0.25">
      <c r="A153" s="4" t="s">
        <v>510</v>
      </c>
      <c r="B153" s="4" t="s">
        <v>259</v>
      </c>
      <c r="C153" s="3" t="s">
        <v>717</v>
      </c>
      <c r="D153" s="3"/>
      <c r="E153" s="3" t="s">
        <v>379</v>
      </c>
      <c r="F153" s="4"/>
      <c r="G153" s="4" t="s">
        <v>511</v>
      </c>
      <c r="H153" s="5">
        <v>143.0679781420765</v>
      </c>
      <c r="I153" s="6">
        <v>1</v>
      </c>
      <c r="J153" s="6">
        <v>0</v>
      </c>
      <c r="K153" s="10" t="s">
        <v>171</v>
      </c>
      <c r="L153" s="4" t="s">
        <v>262</v>
      </c>
      <c r="M153" s="8">
        <v>42693</v>
      </c>
      <c r="N153" s="8">
        <v>42976</v>
      </c>
      <c r="O153" s="8"/>
      <c r="P153" s="8"/>
      <c r="Q153" s="8" t="s">
        <v>19</v>
      </c>
    </row>
    <row r="154" spans="1:17" ht="28.5" customHeight="1" x14ac:dyDescent="0.25">
      <c r="A154" s="4" t="s">
        <v>512</v>
      </c>
      <c r="B154" s="4" t="s">
        <v>259</v>
      </c>
      <c r="C154" s="3" t="s">
        <v>718</v>
      </c>
      <c r="D154" s="3"/>
      <c r="E154" s="3" t="s">
        <v>267</v>
      </c>
      <c r="F154" s="4"/>
      <c r="G154" s="4" t="s">
        <v>492</v>
      </c>
      <c r="H154" s="5">
        <v>21.393820452771273</v>
      </c>
      <c r="I154" s="6">
        <v>0</v>
      </c>
      <c r="J154" s="6">
        <v>1</v>
      </c>
      <c r="K154" s="10" t="s">
        <v>172</v>
      </c>
      <c r="L154" s="4" t="s">
        <v>269</v>
      </c>
      <c r="M154" s="8">
        <v>42623</v>
      </c>
      <c r="N154" s="8">
        <v>42748</v>
      </c>
      <c r="O154" s="8" t="s">
        <v>54</v>
      </c>
      <c r="P154" s="8" t="s">
        <v>333</v>
      </c>
      <c r="Q154" s="8" t="s">
        <v>19</v>
      </c>
    </row>
    <row r="155" spans="1:17" ht="34.200000000000003" x14ac:dyDescent="0.25">
      <c r="A155" s="4" t="s">
        <v>513</v>
      </c>
      <c r="B155" s="4" t="s">
        <v>259</v>
      </c>
      <c r="C155" s="3" t="s">
        <v>719</v>
      </c>
      <c r="D155" s="3"/>
      <c r="E155" s="3" t="s">
        <v>379</v>
      </c>
      <c r="F155" s="4"/>
      <c r="G155" s="4" t="s">
        <v>514</v>
      </c>
      <c r="H155" s="5">
        <v>145.97970335675251</v>
      </c>
      <c r="I155" s="6">
        <v>1</v>
      </c>
      <c r="J155" s="6">
        <v>0</v>
      </c>
      <c r="K155" s="10" t="s">
        <v>173</v>
      </c>
      <c r="L155" s="4" t="s">
        <v>262</v>
      </c>
      <c r="M155" s="8">
        <v>42749</v>
      </c>
      <c r="N155" s="8">
        <v>42964</v>
      </c>
      <c r="O155" s="8"/>
      <c r="P155" s="8"/>
      <c r="Q155" s="8" t="s">
        <v>19</v>
      </c>
    </row>
    <row r="156" spans="1:17" ht="34.200000000000003" x14ac:dyDescent="0.25">
      <c r="A156" s="4" t="s">
        <v>515</v>
      </c>
      <c r="B156" s="4" t="s">
        <v>259</v>
      </c>
      <c r="C156" s="3" t="s">
        <v>720</v>
      </c>
      <c r="D156" s="3"/>
      <c r="E156" s="3" t="s">
        <v>415</v>
      </c>
      <c r="F156" s="4"/>
      <c r="G156" s="4" t="s">
        <v>516</v>
      </c>
      <c r="H156" s="5">
        <v>467.68607962529268</v>
      </c>
      <c r="I156" s="6">
        <v>1</v>
      </c>
      <c r="J156" s="6">
        <v>0</v>
      </c>
      <c r="K156" s="10" t="s">
        <v>174</v>
      </c>
      <c r="L156" s="4" t="s">
        <v>262</v>
      </c>
      <c r="M156" s="8">
        <v>42703</v>
      </c>
      <c r="N156" s="8">
        <v>43109</v>
      </c>
      <c r="O156" s="8"/>
      <c r="P156" s="8" t="s">
        <v>283</v>
      </c>
      <c r="Q156" s="8" t="s">
        <v>36</v>
      </c>
    </row>
    <row r="157" spans="1:17" ht="28.5" customHeight="1" x14ac:dyDescent="0.25">
      <c r="A157" s="4" t="s">
        <v>517</v>
      </c>
      <c r="B157" s="4" t="s">
        <v>259</v>
      </c>
      <c r="C157" s="3" t="s">
        <v>721</v>
      </c>
      <c r="D157" s="3"/>
      <c r="E157" s="3" t="s">
        <v>267</v>
      </c>
      <c r="F157" s="4"/>
      <c r="G157" s="4" t="s">
        <v>283</v>
      </c>
      <c r="H157" s="5">
        <v>109.28962</v>
      </c>
      <c r="I157" s="6">
        <v>0</v>
      </c>
      <c r="J157" s="6">
        <v>1</v>
      </c>
      <c r="K157" s="10" t="s">
        <v>175</v>
      </c>
      <c r="L157" s="4" t="s">
        <v>269</v>
      </c>
      <c r="M157" s="8">
        <v>43113</v>
      </c>
      <c r="N157" s="8">
        <v>43201</v>
      </c>
      <c r="O157" s="8" t="s">
        <v>54</v>
      </c>
      <c r="P157" s="8" t="s">
        <v>283</v>
      </c>
      <c r="Q157" s="8" t="s">
        <v>28</v>
      </c>
    </row>
    <row r="158" spans="1:17" ht="28.5" customHeight="1" x14ac:dyDescent="0.25">
      <c r="A158" s="4" t="s">
        <v>518</v>
      </c>
      <c r="B158" s="4" t="s">
        <v>259</v>
      </c>
      <c r="C158" s="3" t="s">
        <v>722</v>
      </c>
      <c r="D158" s="3"/>
      <c r="E158" s="3" t="s">
        <v>267</v>
      </c>
      <c r="F158" s="4"/>
      <c r="G158" s="4" t="s">
        <v>519</v>
      </c>
      <c r="H158" s="5">
        <v>175.45796409055421</v>
      </c>
      <c r="I158" s="6">
        <v>0</v>
      </c>
      <c r="J158" s="6">
        <v>1</v>
      </c>
      <c r="K158" s="10" t="s">
        <v>176</v>
      </c>
      <c r="L158" s="4" t="s">
        <v>269</v>
      </c>
      <c r="M158" s="8">
        <v>42185</v>
      </c>
      <c r="N158" s="8">
        <v>42437</v>
      </c>
      <c r="O158" s="8" t="s">
        <v>177</v>
      </c>
      <c r="P158" s="8" t="s">
        <v>520</v>
      </c>
      <c r="Q158" s="8" t="s">
        <v>17</v>
      </c>
    </row>
    <row r="159" spans="1:17" ht="28.5" customHeight="1" x14ac:dyDescent="0.25">
      <c r="A159" s="4" t="s">
        <v>521</v>
      </c>
      <c r="B159" s="4" t="s">
        <v>299</v>
      </c>
      <c r="C159" s="3" t="s">
        <v>723</v>
      </c>
      <c r="D159" s="3"/>
      <c r="E159" s="3" t="s">
        <v>387</v>
      </c>
      <c r="F159" s="4"/>
      <c r="G159" s="4" t="s">
        <v>283</v>
      </c>
      <c r="H159" s="5">
        <v>0</v>
      </c>
      <c r="I159" s="6">
        <v>1</v>
      </c>
      <c r="J159" s="6">
        <v>0</v>
      </c>
      <c r="K159" s="10" t="s">
        <v>178</v>
      </c>
      <c r="L159" s="4" t="s">
        <v>262</v>
      </c>
      <c r="M159" s="8" t="s">
        <v>292</v>
      </c>
      <c r="N159" s="8" t="s">
        <v>292</v>
      </c>
      <c r="O159" s="8"/>
      <c r="P159" s="8" t="s">
        <v>283</v>
      </c>
      <c r="Q159" s="8" t="s">
        <v>40</v>
      </c>
    </row>
    <row r="160" spans="1:17" ht="34.200000000000003" x14ac:dyDescent="0.25">
      <c r="A160" s="4" t="s">
        <v>522</v>
      </c>
      <c r="B160" s="4" t="s">
        <v>259</v>
      </c>
      <c r="C160" s="3" t="s">
        <v>724</v>
      </c>
      <c r="D160" s="3"/>
      <c r="E160" s="3" t="s">
        <v>379</v>
      </c>
      <c r="F160" s="4"/>
      <c r="G160" s="4" t="s">
        <v>523</v>
      </c>
      <c r="H160" s="5">
        <v>215.8947149180328</v>
      </c>
      <c r="I160" s="6">
        <v>1</v>
      </c>
      <c r="J160" s="6">
        <v>0</v>
      </c>
      <c r="K160" s="10" t="s">
        <v>179</v>
      </c>
      <c r="L160" s="4" t="s">
        <v>262</v>
      </c>
      <c r="M160" s="8">
        <v>42606</v>
      </c>
      <c r="N160" s="8">
        <v>42801</v>
      </c>
      <c r="O160" s="8"/>
      <c r="P160" s="8" t="s">
        <v>524</v>
      </c>
      <c r="Q160" s="8" t="s">
        <v>19</v>
      </c>
    </row>
    <row r="161" spans="1:17" ht="34.200000000000003" x14ac:dyDescent="0.25">
      <c r="A161" s="4" t="s">
        <v>525</v>
      </c>
      <c r="B161" s="4" t="s">
        <v>259</v>
      </c>
      <c r="C161" s="3" t="s">
        <v>725</v>
      </c>
      <c r="D161" s="3"/>
      <c r="E161" s="3" t="s">
        <v>415</v>
      </c>
      <c r="F161" s="4"/>
      <c r="G161" s="4" t="s">
        <v>283</v>
      </c>
      <c r="H161" s="5">
        <v>2040</v>
      </c>
      <c r="I161" s="6">
        <v>1</v>
      </c>
      <c r="J161" s="6">
        <v>0</v>
      </c>
      <c r="K161" s="10" t="s">
        <v>180</v>
      </c>
      <c r="L161" s="4" t="s">
        <v>262</v>
      </c>
      <c r="M161" s="8">
        <v>42977</v>
      </c>
      <c r="N161" s="8">
        <v>43177</v>
      </c>
      <c r="O161" s="8"/>
      <c r="P161" s="8" t="s">
        <v>283</v>
      </c>
      <c r="Q161" s="8" t="s">
        <v>36</v>
      </c>
    </row>
    <row r="162" spans="1:17" ht="28.5" customHeight="1" x14ac:dyDescent="0.25">
      <c r="A162" s="4" t="s">
        <v>526</v>
      </c>
      <c r="B162" s="4" t="s">
        <v>259</v>
      </c>
      <c r="C162" s="3" t="s">
        <v>726</v>
      </c>
      <c r="D162" s="3"/>
      <c r="E162" s="3" t="s">
        <v>387</v>
      </c>
      <c r="F162" s="4"/>
      <c r="G162" s="4" t="s">
        <v>283</v>
      </c>
      <c r="H162" s="5">
        <v>172</v>
      </c>
      <c r="I162" s="6">
        <v>1</v>
      </c>
      <c r="J162" s="6">
        <v>0</v>
      </c>
      <c r="K162" s="10" t="s">
        <v>181</v>
      </c>
      <c r="L162" s="4" t="s">
        <v>262</v>
      </c>
      <c r="M162" s="8" t="s">
        <v>292</v>
      </c>
      <c r="N162" s="8">
        <v>43188</v>
      </c>
      <c r="O162" s="8"/>
      <c r="P162" s="8" t="s">
        <v>283</v>
      </c>
      <c r="Q162" s="8" t="s">
        <v>28</v>
      </c>
    </row>
    <row r="163" spans="1:17" ht="28.5" customHeight="1" x14ac:dyDescent="0.25">
      <c r="A163" s="4" t="s">
        <v>527</v>
      </c>
      <c r="B163" s="4" t="s">
        <v>259</v>
      </c>
      <c r="C163" s="3" t="s">
        <v>727</v>
      </c>
      <c r="D163" s="3"/>
      <c r="E163" s="3" t="s">
        <v>267</v>
      </c>
      <c r="F163" s="4"/>
      <c r="G163" s="4" t="s">
        <v>283</v>
      </c>
      <c r="H163" s="5">
        <v>1003.34114</v>
      </c>
      <c r="I163" s="6">
        <v>0</v>
      </c>
      <c r="J163" s="6">
        <v>1</v>
      </c>
      <c r="K163" s="10" t="s">
        <v>182</v>
      </c>
      <c r="L163" s="4" t="s">
        <v>269</v>
      </c>
      <c r="M163" s="8">
        <v>42215</v>
      </c>
      <c r="N163" s="8">
        <v>43023</v>
      </c>
      <c r="O163" s="8" t="s">
        <v>778</v>
      </c>
      <c r="P163" s="8" t="s">
        <v>283</v>
      </c>
      <c r="Q163" s="8" t="s">
        <v>28</v>
      </c>
    </row>
    <row r="164" spans="1:17" ht="34.200000000000003" x14ac:dyDescent="0.25">
      <c r="A164" s="4" t="s">
        <v>528</v>
      </c>
      <c r="B164" s="4" t="s">
        <v>259</v>
      </c>
      <c r="C164" s="3" t="s">
        <v>728</v>
      </c>
      <c r="D164" s="3"/>
      <c r="E164" s="3" t="s">
        <v>415</v>
      </c>
      <c r="F164" s="4"/>
      <c r="G164" s="4" t="s">
        <v>283</v>
      </c>
      <c r="H164" s="5">
        <f>206174.866245121/1000</f>
        <v>206.174866245121</v>
      </c>
      <c r="I164" s="6">
        <v>0</v>
      </c>
      <c r="J164" s="6">
        <v>1</v>
      </c>
      <c r="K164" s="10" t="s">
        <v>183</v>
      </c>
      <c r="L164" s="4" t="s">
        <v>262</v>
      </c>
      <c r="M164" s="8">
        <v>43014</v>
      </c>
      <c r="N164" s="8">
        <v>43285</v>
      </c>
      <c r="O164" s="8"/>
      <c r="P164" s="8" t="s">
        <v>283</v>
      </c>
      <c r="Q164" s="8" t="s">
        <v>28</v>
      </c>
    </row>
    <row r="165" spans="1:17" ht="34.200000000000003" x14ac:dyDescent="0.25">
      <c r="A165" s="4" t="s">
        <v>248</v>
      </c>
      <c r="B165" s="4" t="s">
        <v>259</v>
      </c>
      <c r="C165" s="3" t="s">
        <v>729</v>
      </c>
      <c r="D165" s="3"/>
      <c r="E165" s="3" t="s">
        <v>379</v>
      </c>
      <c r="F165" s="4"/>
      <c r="G165" s="4" t="s">
        <v>283</v>
      </c>
      <c r="H165" s="5">
        <v>100</v>
      </c>
      <c r="I165" s="6">
        <v>1</v>
      </c>
      <c r="J165" s="6">
        <v>0</v>
      </c>
      <c r="K165" s="10" t="s">
        <v>184</v>
      </c>
      <c r="L165" s="4" t="s">
        <v>284</v>
      </c>
      <c r="M165" s="8">
        <v>43101</v>
      </c>
      <c r="N165" s="8">
        <v>43063</v>
      </c>
      <c r="O165" s="8"/>
      <c r="P165" s="8" t="s">
        <v>283</v>
      </c>
      <c r="Q165" s="8" t="s">
        <v>28</v>
      </c>
    </row>
    <row r="166" spans="1:17" ht="34.200000000000003" x14ac:dyDescent="0.25">
      <c r="A166" s="4" t="s">
        <v>249</v>
      </c>
      <c r="B166" s="4" t="s">
        <v>259</v>
      </c>
      <c r="C166" s="3" t="s">
        <v>730</v>
      </c>
      <c r="D166" s="3"/>
      <c r="E166" s="3" t="s">
        <v>379</v>
      </c>
      <c r="F166" s="4"/>
      <c r="G166" s="4" t="s">
        <v>283</v>
      </c>
      <c r="H166" s="5">
        <v>129.58626073380171</v>
      </c>
      <c r="I166" s="6">
        <v>1</v>
      </c>
      <c r="J166" s="6">
        <v>0</v>
      </c>
      <c r="K166" s="10" t="s">
        <v>185</v>
      </c>
      <c r="L166" s="4" t="s">
        <v>284</v>
      </c>
      <c r="M166" s="8">
        <v>43015</v>
      </c>
      <c r="N166" s="8">
        <v>43184</v>
      </c>
      <c r="O166" s="8"/>
      <c r="P166" s="8" t="s">
        <v>283</v>
      </c>
      <c r="Q166" s="8" t="s">
        <v>28</v>
      </c>
    </row>
    <row r="167" spans="1:17" ht="34.200000000000003" x14ac:dyDescent="0.25">
      <c r="A167" s="4" t="s">
        <v>529</v>
      </c>
      <c r="B167" s="4" t="s">
        <v>259</v>
      </c>
      <c r="C167" s="3" t="s">
        <v>731</v>
      </c>
      <c r="D167" s="3"/>
      <c r="E167" s="3" t="s">
        <v>415</v>
      </c>
      <c r="F167" s="4"/>
      <c r="G167" s="4" t="s">
        <v>283</v>
      </c>
      <c r="H167" s="5">
        <v>746.86554032786887</v>
      </c>
      <c r="I167" s="6">
        <v>1</v>
      </c>
      <c r="J167" s="6">
        <v>0</v>
      </c>
      <c r="K167" s="10" t="s">
        <v>186</v>
      </c>
      <c r="L167" s="4" t="s">
        <v>262</v>
      </c>
      <c r="M167" s="8">
        <v>43141</v>
      </c>
      <c r="N167" s="8">
        <v>43440</v>
      </c>
      <c r="O167" s="8"/>
      <c r="P167" s="8" t="s">
        <v>283</v>
      </c>
      <c r="Q167" s="8" t="s">
        <v>28</v>
      </c>
    </row>
    <row r="168" spans="1:17" ht="28.5" customHeight="1" x14ac:dyDescent="0.25">
      <c r="A168" s="4" t="s">
        <v>530</v>
      </c>
      <c r="B168" s="4" t="s">
        <v>259</v>
      </c>
      <c r="C168" s="3" t="s">
        <v>732</v>
      </c>
      <c r="D168" s="3"/>
      <c r="E168" s="3" t="s">
        <v>387</v>
      </c>
      <c r="F168" s="4"/>
      <c r="G168" s="4" t="s">
        <v>283</v>
      </c>
      <c r="H168" s="5">
        <v>209.8360655737705</v>
      </c>
      <c r="I168" s="6">
        <v>1</v>
      </c>
      <c r="J168" s="6">
        <v>0</v>
      </c>
      <c r="K168" s="10" t="s">
        <v>187</v>
      </c>
      <c r="L168" s="4" t="s">
        <v>262</v>
      </c>
      <c r="M168" s="8" t="s">
        <v>292</v>
      </c>
      <c r="N168" s="8">
        <v>43133</v>
      </c>
      <c r="O168" s="8"/>
      <c r="P168" s="8" t="s">
        <v>283</v>
      </c>
      <c r="Q168" s="8" t="s">
        <v>28</v>
      </c>
    </row>
    <row r="169" spans="1:17" ht="28.5" customHeight="1" x14ac:dyDescent="0.25">
      <c r="A169" s="4" t="s">
        <v>531</v>
      </c>
      <c r="B169" s="4" t="s">
        <v>259</v>
      </c>
      <c r="C169" s="3" t="s">
        <v>733</v>
      </c>
      <c r="D169" s="3"/>
      <c r="E169" s="3" t="s">
        <v>556</v>
      </c>
      <c r="F169" s="4"/>
      <c r="G169" s="4" t="s">
        <v>532</v>
      </c>
      <c r="H169" s="5">
        <v>276.30834725995339</v>
      </c>
      <c r="I169" s="6">
        <v>1</v>
      </c>
      <c r="J169" s="6">
        <v>0</v>
      </c>
      <c r="K169" s="10" t="s">
        <v>188</v>
      </c>
      <c r="L169" s="4" t="s">
        <v>284</v>
      </c>
      <c r="M169" s="8">
        <v>41717</v>
      </c>
      <c r="N169" s="8">
        <v>41806</v>
      </c>
      <c r="O169" s="8"/>
      <c r="P169" s="8" t="s">
        <v>533</v>
      </c>
      <c r="Q169" s="8" t="s">
        <v>19</v>
      </c>
    </row>
    <row r="170" spans="1:17" ht="28.5" customHeight="1" x14ac:dyDescent="0.25">
      <c r="A170" s="4" t="s">
        <v>534</v>
      </c>
      <c r="B170" s="4" t="s">
        <v>259</v>
      </c>
      <c r="C170" s="3" t="s">
        <v>734</v>
      </c>
      <c r="D170" s="3"/>
      <c r="E170" s="3" t="s">
        <v>556</v>
      </c>
      <c r="F170" s="4"/>
      <c r="G170" s="4" t="s">
        <v>535</v>
      </c>
      <c r="H170" s="5">
        <v>246.84179882123348</v>
      </c>
      <c r="I170" s="6">
        <v>1</v>
      </c>
      <c r="J170" s="6">
        <v>0</v>
      </c>
      <c r="K170" s="10" t="s">
        <v>189</v>
      </c>
      <c r="L170" s="4" t="s">
        <v>284</v>
      </c>
      <c r="M170" s="8">
        <v>41718</v>
      </c>
      <c r="N170" s="8">
        <v>41806</v>
      </c>
      <c r="O170" s="8"/>
      <c r="P170" s="8" t="s">
        <v>536</v>
      </c>
      <c r="Q170" s="8" t="s">
        <v>19</v>
      </c>
    </row>
    <row r="171" spans="1:17" ht="28.5" customHeight="1" x14ac:dyDescent="0.25">
      <c r="A171" s="4" t="s">
        <v>537</v>
      </c>
      <c r="B171" s="4" t="s">
        <v>259</v>
      </c>
      <c r="C171" s="3" t="s">
        <v>735</v>
      </c>
      <c r="D171" s="3"/>
      <c r="E171" s="3" t="s">
        <v>556</v>
      </c>
      <c r="F171" s="4"/>
      <c r="G171" s="4" t="s">
        <v>538</v>
      </c>
      <c r="H171" s="5">
        <v>192.68388961748616</v>
      </c>
      <c r="I171" s="6">
        <v>1</v>
      </c>
      <c r="J171" s="6">
        <v>0</v>
      </c>
      <c r="K171" s="10" t="s">
        <v>190</v>
      </c>
      <c r="L171" s="4" t="s">
        <v>284</v>
      </c>
      <c r="M171" s="8">
        <v>41671</v>
      </c>
      <c r="N171" s="8">
        <v>41751</v>
      </c>
      <c r="O171" s="8"/>
      <c r="P171" s="8" t="s">
        <v>539</v>
      </c>
      <c r="Q171" s="8" t="s">
        <v>19</v>
      </c>
    </row>
    <row r="172" spans="1:17" ht="28.5" customHeight="1" x14ac:dyDescent="0.25">
      <c r="A172" s="4" t="s">
        <v>540</v>
      </c>
      <c r="B172" s="4" t="s">
        <v>259</v>
      </c>
      <c r="C172" s="3" t="s">
        <v>736</v>
      </c>
      <c r="D172" s="3"/>
      <c r="E172" s="3" t="s">
        <v>556</v>
      </c>
      <c r="F172" s="4"/>
      <c r="G172" s="4" t="s">
        <v>541</v>
      </c>
      <c r="H172" s="5">
        <v>151.19559343481654</v>
      </c>
      <c r="I172" s="6">
        <v>1</v>
      </c>
      <c r="J172" s="6">
        <v>0</v>
      </c>
      <c r="K172" s="10" t="s">
        <v>191</v>
      </c>
      <c r="L172" s="4" t="s">
        <v>284</v>
      </c>
      <c r="M172" s="8">
        <v>41718</v>
      </c>
      <c r="N172" s="8">
        <v>41827</v>
      </c>
      <c r="O172" s="8"/>
      <c r="P172" s="8" t="s">
        <v>542</v>
      </c>
      <c r="Q172" s="8" t="s">
        <v>19</v>
      </c>
    </row>
    <row r="173" spans="1:17" ht="28.5" customHeight="1" x14ac:dyDescent="0.25">
      <c r="A173" s="4" t="s">
        <v>543</v>
      </c>
      <c r="B173" s="4" t="s">
        <v>259</v>
      </c>
      <c r="C173" s="3" t="s">
        <v>737</v>
      </c>
      <c r="D173" s="3"/>
      <c r="E173" s="3" t="s">
        <v>556</v>
      </c>
      <c r="F173" s="4"/>
      <c r="G173" s="4" t="s">
        <v>544</v>
      </c>
      <c r="H173" s="5">
        <v>148.99888033567524</v>
      </c>
      <c r="I173" s="6">
        <v>1</v>
      </c>
      <c r="J173" s="6">
        <v>0</v>
      </c>
      <c r="K173" s="10" t="s">
        <v>192</v>
      </c>
      <c r="L173" s="4" t="s">
        <v>284</v>
      </c>
      <c r="M173" s="8">
        <v>41718</v>
      </c>
      <c r="N173" s="8">
        <v>41866</v>
      </c>
      <c r="O173" s="8"/>
      <c r="P173" s="8" t="s">
        <v>545</v>
      </c>
      <c r="Q173" s="8" t="s">
        <v>19</v>
      </c>
    </row>
    <row r="174" spans="1:17" ht="28.5" customHeight="1" x14ac:dyDescent="0.25">
      <c r="A174" s="4" t="s">
        <v>546</v>
      </c>
      <c r="B174" s="4" t="s">
        <v>259</v>
      </c>
      <c r="C174" s="3" t="s">
        <v>738</v>
      </c>
      <c r="D174" s="3"/>
      <c r="E174" s="3" t="s">
        <v>556</v>
      </c>
      <c r="F174" s="4"/>
      <c r="G174" s="4" t="s">
        <v>547</v>
      </c>
      <c r="H174" s="5">
        <v>245.52343322404369</v>
      </c>
      <c r="I174" s="6">
        <v>1</v>
      </c>
      <c r="J174" s="6">
        <v>0</v>
      </c>
      <c r="K174" s="10" t="s">
        <v>193</v>
      </c>
      <c r="L174" s="4" t="s">
        <v>284</v>
      </c>
      <c r="M174" s="8">
        <v>41718</v>
      </c>
      <c r="N174" s="8">
        <v>41806</v>
      </c>
      <c r="O174" s="8"/>
      <c r="P174" s="8" t="s">
        <v>548</v>
      </c>
      <c r="Q174" s="8" t="s">
        <v>19</v>
      </c>
    </row>
    <row r="175" spans="1:17" ht="28.5" customHeight="1" x14ac:dyDescent="0.25">
      <c r="A175" s="4" t="s">
        <v>549</v>
      </c>
      <c r="B175" s="4" t="s">
        <v>259</v>
      </c>
      <c r="C175" s="3" t="s">
        <v>739</v>
      </c>
      <c r="D175" s="3"/>
      <c r="E175" s="3" t="s">
        <v>556</v>
      </c>
      <c r="F175" s="4">
        <v>2</v>
      </c>
      <c r="G175" s="4" t="s">
        <v>550</v>
      </c>
      <c r="H175" s="5">
        <v>215.52383612802495</v>
      </c>
      <c r="I175" s="6">
        <v>1</v>
      </c>
      <c r="J175" s="6">
        <v>0</v>
      </c>
      <c r="K175" s="10" t="s">
        <v>194</v>
      </c>
      <c r="L175" s="4" t="s">
        <v>284</v>
      </c>
      <c r="M175" s="8">
        <v>41689</v>
      </c>
      <c r="N175" s="8">
        <v>41778</v>
      </c>
      <c r="O175" s="8"/>
      <c r="P175" s="8" t="s">
        <v>551</v>
      </c>
      <c r="Q175" s="8" t="s">
        <v>17</v>
      </c>
    </row>
    <row r="176" spans="1:17" ht="28.5" customHeight="1" x14ac:dyDescent="0.25">
      <c r="A176" s="4" t="s">
        <v>552</v>
      </c>
      <c r="B176" s="4" t="s">
        <v>259</v>
      </c>
      <c r="C176" s="3" t="s">
        <v>740</v>
      </c>
      <c r="D176" s="3"/>
      <c r="E176" s="3" t="s">
        <v>556</v>
      </c>
      <c r="F176" s="4"/>
      <c r="G176" s="4" t="s">
        <v>553</v>
      </c>
      <c r="H176" s="5">
        <v>47.303090000000005</v>
      </c>
      <c r="I176" s="6">
        <v>1</v>
      </c>
      <c r="J176" s="6">
        <v>0</v>
      </c>
      <c r="K176" s="10" t="s">
        <v>195</v>
      </c>
      <c r="L176" s="4" t="s">
        <v>284</v>
      </c>
      <c r="M176" s="8">
        <v>42059</v>
      </c>
      <c r="N176" s="8">
        <v>42200</v>
      </c>
      <c r="O176" s="8"/>
      <c r="P176" s="8" t="s">
        <v>554</v>
      </c>
      <c r="Q176" s="8" t="s">
        <v>17</v>
      </c>
    </row>
    <row r="177" spans="1:17" ht="28.5" customHeight="1" x14ac:dyDescent="0.25">
      <c r="A177" s="4" t="s">
        <v>555</v>
      </c>
      <c r="B177" s="4" t="s">
        <v>259</v>
      </c>
      <c r="C177" s="3" t="s">
        <v>741</v>
      </c>
      <c r="D177" s="3"/>
      <c r="E177" s="3" t="s">
        <v>556</v>
      </c>
      <c r="F177" s="4"/>
      <c r="G177" s="4" t="s">
        <v>557</v>
      </c>
      <c r="H177" s="5">
        <v>17.174082747853237</v>
      </c>
      <c r="I177" s="6">
        <v>1</v>
      </c>
      <c r="J177" s="6">
        <v>0</v>
      </c>
      <c r="K177" s="10" t="s">
        <v>196</v>
      </c>
      <c r="L177" s="4" t="s">
        <v>262</v>
      </c>
      <c r="M177" s="8">
        <v>42809</v>
      </c>
      <c r="N177" s="8">
        <v>43003</v>
      </c>
      <c r="O177" s="8"/>
      <c r="P177" s="8"/>
      <c r="Q177" s="8" t="s">
        <v>19</v>
      </c>
    </row>
    <row r="178" spans="1:17" ht="28.5" customHeight="1" x14ac:dyDescent="0.25">
      <c r="A178" s="4" t="s">
        <v>558</v>
      </c>
      <c r="B178" s="4" t="s">
        <v>259</v>
      </c>
      <c r="C178" s="3" t="s">
        <v>742</v>
      </c>
      <c r="D178" s="3"/>
      <c r="E178" s="3" t="s">
        <v>556</v>
      </c>
      <c r="F178" s="4"/>
      <c r="G178" s="4" t="s">
        <v>559</v>
      </c>
      <c r="H178" s="5">
        <v>23.670535831381734</v>
      </c>
      <c r="I178" s="6">
        <v>1</v>
      </c>
      <c r="J178" s="6">
        <v>0</v>
      </c>
      <c r="K178" s="10" t="s">
        <v>197</v>
      </c>
      <c r="L178" s="4" t="s">
        <v>284</v>
      </c>
      <c r="M178" s="8">
        <v>42390</v>
      </c>
      <c r="N178" s="8">
        <v>42551</v>
      </c>
      <c r="O178" s="8"/>
      <c r="P178" s="8" t="s">
        <v>560</v>
      </c>
      <c r="Q178" s="8" t="s">
        <v>17</v>
      </c>
    </row>
    <row r="179" spans="1:17" ht="28.5" customHeight="1" x14ac:dyDescent="0.25">
      <c r="A179" s="4" t="s">
        <v>561</v>
      </c>
      <c r="B179" s="4" t="s">
        <v>259</v>
      </c>
      <c r="C179" s="3" t="s">
        <v>743</v>
      </c>
      <c r="D179" s="3"/>
      <c r="E179" s="3" t="s">
        <v>556</v>
      </c>
      <c r="F179" s="4"/>
      <c r="G179" s="4" t="s">
        <v>283</v>
      </c>
      <c r="H179" s="5">
        <v>262.07492271662761</v>
      </c>
      <c r="I179" s="6">
        <v>1</v>
      </c>
      <c r="J179" s="6">
        <v>0</v>
      </c>
      <c r="K179" s="10" t="s">
        <v>198</v>
      </c>
      <c r="L179" s="4" t="s">
        <v>262</v>
      </c>
      <c r="M179" s="8" t="s">
        <v>292</v>
      </c>
      <c r="N179" s="8" t="s">
        <v>292</v>
      </c>
      <c r="O179" s="8"/>
      <c r="P179" s="8" t="s">
        <v>283</v>
      </c>
      <c r="Q179" s="8" t="s">
        <v>36</v>
      </c>
    </row>
    <row r="180" spans="1:17" ht="35.25" customHeight="1" x14ac:dyDescent="0.25">
      <c r="A180" s="4" t="s">
        <v>199</v>
      </c>
      <c r="B180" s="4" t="s">
        <v>259</v>
      </c>
      <c r="C180" s="3" t="s">
        <v>744</v>
      </c>
      <c r="D180" s="3"/>
      <c r="E180" s="3" t="s">
        <v>556</v>
      </c>
      <c r="F180" s="4"/>
      <c r="G180" s="4" t="s">
        <v>283</v>
      </c>
      <c r="H180" s="5">
        <v>21.127305831381729</v>
      </c>
      <c r="I180" s="6">
        <v>1</v>
      </c>
      <c r="J180" s="6">
        <v>0</v>
      </c>
      <c r="K180" s="10" t="s">
        <v>200</v>
      </c>
      <c r="L180" s="4" t="s">
        <v>262</v>
      </c>
      <c r="M180" s="8">
        <v>43141</v>
      </c>
      <c r="N180" s="8">
        <v>43233</v>
      </c>
      <c r="O180" s="8"/>
      <c r="P180" s="8" t="s">
        <v>283</v>
      </c>
      <c r="Q180" s="8" t="s">
        <v>28</v>
      </c>
    </row>
    <row r="181" spans="1:17" ht="28.5" customHeight="1" x14ac:dyDescent="0.25">
      <c r="A181" s="4" t="s">
        <v>562</v>
      </c>
      <c r="B181" s="4" t="s">
        <v>259</v>
      </c>
      <c r="C181" s="3" t="s">
        <v>745</v>
      </c>
      <c r="D181" s="3"/>
      <c r="E181" s="3" t="s">
        <v>387</v>
      </c>
      <c r="F181" s="4"/>
      <c r="G181" s="4" t="s">
        <v>307</v>
      </c>
      <c r="H181" s="5">
        <v>93.676814988290403</v>
      </c>
      <c r="I181" s="6">
        <v>1</v>
      </c>
      <c r="J181" s="6">
        <v>0</v>
      </c>
      <c r="K181" s="10" t="s">
        <v>201</v>
      </c>
      <c r="L181" s="4" t="s">
        <v>262</v>
      </c>
      <c r="M181" s="8" t="s">
        <v>292</v>
      </c>
      <c r="N181" s="8" t="s">
        <v>292</v>
      </c>
      <c r="O181" s="8"/>
      <c r="P181" s="8" t="s">
        <v>307</v>
      </c>
      <c r="Q181" s="8" t="s">
        <v>19</v>
      </c>
    </row>
    <row r="182" spans="1:17" ht="28.5" customHeight="1" x14ac:dyDescent="0.25">
      <c r="A182" s="4" t="s">
        <v>250</v>
      </c>
      <c r="B182" s="4" t="s">
        <v>299</v>
      </c>
      <c r="C182" s="3" t="s">
        <v>746</v>
      </c>
      <c r="D182" s="3"/>
      <c r="E182" s="3" t="s">
        <v>359</v>
      </c>
      <c r="F182" s="4"/>
      <c r="G182" s="4" t="s">
        <v>283</v>
      </c>
      <c r="H182" s="5">
        <v>93.676810000000003</v>
      </c>
      <c r="I182" s="6">
        <v>1</v>
      </c>
      <c r="J182" s="6">
        <v>0</v>
      </c>
      <c r="K182" s="10" t="s">
        <v>202</v>
      </c>
      <c r="L182" s="4" t="s">
        <v>284</v>
      </c>
      <c r="M182" s="8">
        <v>43078</v>
      </c>
      <c r="N182" s="8">
        <v>43093</v>
      </c>
      <c r="O182" s="8"/>
      <c r="P182" s="8" t="s">
        <v>283</v>
      </c>
      <c r="Q182" s="8" t="s">
        <v>28</v>
      </c>
    </row>
    <row r="183" spans="1:17" ht="28.5" customHeight="1" x14ac:dyDescent="0.25">
      <c r="A183" s="4" t="s">
        <v>563</v>
      </c>
      <c r="B183" s="4" t="s">
        <v>299</v>
      </c>
      <c r="C183" s="3" t="s">
        <v>747</v>
      </c>
      <c r="D183" s="3"/>
      <c r="E183" s="3" t="s">
        <v>387</v>
      </c>
      <c r="F183" s="4"/>
      <c r="G183" s="4" t="s">
        <v>307</v>
      </c>
      <c r="H183" s="5">
        <v>19.807200000000002</v>
      </c>
      <c r="I183" s="6">
        <v>1</v>
      </c>
      <c r="J183" s="6">
        <v>0</v>
      </c>
      <c r="K183" s="10" t="s">
        <v>203</v>
      </c>
      <c r="L183" s="4" t="s">
        <v>262</v>
      </c>
      <c r="M183" s="8" t="s">
        <v>292</v>
      </c>
      <c r="N183" s="8" t="s">
        <v>292</v>
      </c>
      <c r="O183" s="8"/>
      <c r="P183" s="8" t="s">
        <v>307</v>
      </c>
      <c r="Q183" s="8" t="s">
        <v>17</v>
      </c>
    </row>
    <row r="184" spans="1:17" ht="28.5" customHeight="1" x14ac:dyDescent="0.25">
      <c r="A184" s="4" t="s">
        <v>564</v>
      </c>
      <c r="B184" s="4" t="s">
        <v>259</v>
      </c>
      <c r="C184" s="3" t="s">
        <v>774</v>
      </c>
      <c r="D184" s="3"/>
      <c r="E184" s="3" t="s">
        <v>387</v>
      </c>
      <c r="F184" s="4"/>
      <c r="G184" s="4" t="s">
        <v>565</v>
      </c>
      <c r="H184" s="5">
        <v>199.90291841530058</v>
      </c>
      <c r="I184" s="6">
        <v>1</v>
      </c>
      <c r="J184" s="6">
        <v>0</v>
      </c>
      <c r="K184" s="10" t="s">
        <v>775</v>
      </c>
      <c r="L184" s="4" t="s">
        <v>262</v>
      </c>
      <c r="M184" s="8" t="s">
        <v>292</v>
      </c>
      <c r="N184" s="8" t="s">
        <v>292</v>
      </c>
      <c r="O184" s="8"/>
      <c r="P184" s="8" t="s">
        <v>566</v>
      </c>
      <c r="Q184" s="8" t="s">
        <v>17</v>
      </c>
    </row>
    <row r="185" spans="1:17" ht="28.5" customHeight="1" x14ac:dyDescent="0.25">
      <c r="A185" s="4" t="s">
        <v>567</v>
      </c>
      <c r="B185" s="4" t="s">
        <v>259</v>
      </c>
      <c r="C185" s="3" t="s">
        <v>748</v>
      </c>
      <c r="D185" s="3"/>
      <c r="E185" s="3" t="s">
        <v>387</v>
      </c>
      <c r="F185" s="4"/>
      <c r="G185" s="4" t="s">
        <v>283</v>
      </c>
      <c r="H185" s="5">
        <v>36.966260000000005</v>
      </c>
      <c r="I185" s="6">
        <v>1</v>
      </c>
      <c r="J185" s="6">
        <v>0</v>
      </c>
      <c r="K185" s="10" t="s">
        <v>204</v>
      </c>
      <c r="L185" s="4" t="s">
        <v>262</v>
      </c>
      <c r="M185" s="8" t="s">
        <v>292</v>
      </c>
      <c r="N185" s="8" t="s">
        <v>292</v>
      </c>
      <c r="O185" s="8"/>
      <c r="P185" s="8" t="s">
        <v>283</v>
      </c>
      <c r="Q185" s="8" t="s">
        <v>28</v>
      </c>
    </row>
    <row r="186" spans="1:17" ht="28.5" customHeight="1" x14ac:dyDescent="0.25">
      <c r="A186" s="4" t="s">
        <v>568</v>
      </c>
      <c r="B186" s="4" t="s">
        <v>259</v>
      </c>
      <c r="C186" s="3" t="s">
        <v>749</v>
      </c>
      <c r="D186" s="3"/>
      <c r="E186" s="3" t="s">
        <v>387</v>
      </c>
      <c r="F186" s="4"/>
      <c r="G186" s="4" t="s">
        <v>283</v>
      </c>
      <c r="H186" s="5">
        <v>36.966260000000005</v>
      </c>
      <c r="I186" s="6">
        <v>1</v>
      </c>
      <c r="J186" s="6">
        <v>0</v>
      </c>
      <c r="K186" s="10" t="s">
        <v>205</v>
      </c>
      <c r="L186" s="4" t="s">
        <v>262</v>
      </c>
      <c r="M186" s="8" t="s">
        <v>292</v>
      </c>
      <c r="N186" s="8" t="s">
        <v>292</v>
      </c>
      <c r="O186" s="8"/>
      <c r="P186" s="8" t="s">
        <v>283</v>
      </c>
      <c r="Q186" s="8" t="s">
        <v>28</v>
      </c>
    </row>
    <row r="187" spans="1:17" ht="28.5" customHeight="1" x14ac:dyDescent="0.25">
      <c r="A187" s="4" t="s">
        <v>569</v>
      </c>
      <c r="B187" s="4" t="s">
        <v>259</v>
      </c>
      <c r="C187" s="3" t="s">
        <v>750</v>
      </c>
      <c r="D187" s="3"/>
      <c r="E187" s="3" t="s">
        <v>387</v>
      </c>
      <c r="F187" s="4"/>
      <c r="G187" s="4" t="s">
        <v>283</v>
      </c>
      <c r="H187" s="5">
        <v>45.874000000000002</v>
      </c>
      <c r="I187" s="6">
        <v>1</v>
      </c>
      <c r="J187" s="6">
        <v>0</v>
      </c>
      <c r="K187" s="10" t="s">
        <v>206</v>
      </c>
      <c r="L187" s="4" t="s">
        <v>262</v>
      </c>
      <c r="M187" s="8" t="s">
        <v>292</v>
      </c>
      <c r="N187" s="8" t="s">
        <v>292</v>
      </c>
      <c r="O187" s="8"/>
      <c r="P187" s="8" t="s">
        <v>283</v>
      </c>
      <c r="Q187" s="8" t="s">
        <v>28</v>
      </c>
    </row>
    <row r="188" spans="1:17" ht="28.5" customHeight="1" x14ac:dyDescent="0.25">
      <c r="A188" s="4" t="s">
        <v>570</v>
      </c>
      <c r="B188" s="4" t="s">
        <v>259</v>
      </c>
      <c r="C188" s="3" t="s">
        <v>751</v>
      </c>
      <c r="D188" s="3"/>
      <c r="E188" s="3" t="s">
        <v>387</v>
      </c>
      <c r="F188" s="4"/>
      <c r="G188" s="4" t="s">
        <v>283</v>
      </c>
      <c r="H188" s="5">
        <v>50</v>
      </c>
      <c r="I188" s="6">
        <v>1</v>
      </c>
      <c r="J188" s="6">
        <v>0</v>
      </c>
      <c r="K188" s="10" t="s">
        <v>207</v>
      </c>
      <c r="L188" s="4" t="s">
        <v>262</v>
      </c>
      <c r="M188" s="8" t="s">
        <v>292</v>
      </c>
      <c r="N188" s="8" t="s">
        <v>292</v>
      </c>
      <c r="O188" s="8"/>
      <c r="P188" s="8" t="s">
        <v>283</v>
      </c>
      <c r="Q188" s="8" t="s">
        <v>28</v>
      </c>
    </row>
    <row r="189" spans="1:17" ht="28.5" customHeight="1" x14ac:dyDescent="0.25">
      <c r="A189" s="4" t="s">
        <v>571</v>
      </c>
      <c r="B189" s="4" t="s">
        <v>259</v>
      </c>
      <c r="C189" s="3" t="s">
        <v>752</v>
      </c>
      <c r="D189" s="3"/>
      <c r="E189" s="3" t="s">
        <v>387</v>
      </c>
      <c r="F189" s="4"/>
      <c r="G189" s="4" t="s">
        <v>283</v>
      </c>
      <c r="H189" s="5">
        <v>0</v>
      </c>
      <c r="I189" s="6">
        <v>1</v>
      </c>
      <c r="J189" s="6">
        <v>0</v>
      </c>
      <c r="K189" s="10" t="s">
        <v>208</v>
      </c>
      <c r="L189" s="4" t="s">
        <v>262</v>
      </c>
      <c r="M189" s="8" t="s">
        <v>292</v>
      </c>
      <c r="N189" s="8" t="s">
        <v>292</v>
      </c>
      <c r="O189" s="8"/>
      <c r="P189" s="8" t="s">
        <v>283</v>
      </c>
      <c r="Q189" s="8" t="s">
        <v>40</v>
      </c>
    </row>
    <row r="190" spans="1:17" s="21" customFormat="1" ht="12.6" thickBot="1" x14ac:dyDescent="0.3">
      <c r="A190" s="61" t="s">
        <v>573</v>
      </c>
      <c r="B190" s="61"/>
      <c r="C190" s="61"/>
      <c r="D190" s="61"/>
      <c r="E190" s="61"/>
      <c r="F190" s="61"/>
      <c r="G190" s="61"/>
      <c r="H190" s="27">
        <f>SUM(H184:H189)</f>
        <v>369.70943841530061</v>
      </c>
      <c r="I190" s="13">
        <f>SUMPRODUCT(H184:H189,I184:I189)</f>
        <v>369.70943841530061</v>
      </c>
      <c r="J190" s="13">
        <f>SUMPRODUCT(H184:H189,J184:J189)</f>
        <v>0</v>
      </c>
      <c r="K190" s="14"/>
      <c r="L190" s="12"/>
      <c r="M190" s="15"/>
      <c r="N190" s="15"/>
      <c r="O190" s="15"/>
      <c r="P190" s="12"/>
      <c r="Q190" s="12"/>
    </row>
    <row r="191" spans="1:17" s="21" customFormat="1" ht="12.75" customHeight="1" thickBot="1" x14ac:dyDescent="0.3">
      <c r="A191" s="62" t="s">
        <v>579</v>
      </c>
      <c r="B191" s="63"/>
      <c r="C191" s="63"/>
      <c r="D191" s="63"/>
      <c r="E191" s="63"/>
      <c r="F191" s="63"/>
      <c r="G191" s="64"/>
      <c r="H191" s="28" t="e">
        <f>SUM(H190,#REF!,#REF!,#REF!,#REF!,#REF!,#REF!)</f>
        <v>#REF!</v>
      </c>
      <c r="I191" s="28" t="e">
        <f>SUM(I190,#REF!,#REF!,#REF!,#REF!,#REF!,#REF!)</f>
        <v>#REF!</v>
      </c>
      <c r="J191" s="28" t="e">
        <f>SUM(J190,#REF!,#REF!,#REF!,#REF!,#REF!,#REF!)</f>
        <v>#REF!</v>
      </c>
      <c r="K191" s="65"/>
      <c r="L191" s="66"/>
      <c r="M191" s="66"/>
      <c r="N191" s="66"/>
      <c r="O191" s="66"/>
      <c r="P191" s="66"/>
      <c r="Q191" s="67"/>
    </row>
    <row r="192" spans="1:17" s="21" customFormat="1" ht="12.75" customHeight="1" thickBot="1" x14ac:dyDescent="0.3">
      <c r="A192" s="71" t="s">
        <v>580</v>
      </c>
      <c r="B192" s="72"/>
      <c r="C192" s="72"/>
      <c r="D192" s="72"/>
      <c r="E192" s="72"/>
      <c r="F192" s="72"/>
      <c r="G192" s="73"/>
      <c r="H192" s="29" t="e">
        <f>H191/330000</f>
        <v>#REF!</v>
      </c>
      <c r="I192" s="29" t="e">
        <f>I191/H191</f>
        <v>#REF!</v>
      </c>
      <c r="J192" s="29" t="e">
        <f>J191/H191</f>
        <v>#REF!</v>
      </c>
      <c r="K192" s="68"/>
      <c r="L192" s="69"/>
      <c r="M192" s="69"/>
      <c r="N192" s="69"/>
      <c r="O192" s="69"/>
      <c r="P192" s="69"/>
      <c r="Q192" s="70"/>
    </row>
    <row r="193" spans="1:16" ht="22.95" customHeight="1" x14ac:dyDescent="0.25">
      <c r="A193" s="12"/>
      <c r="B193" s="12"/>
      <c r="C193" s="11"/>
      <c r="D193" s="11"/>
      <c r="E193" s="11"/>
      <c r="F193" s="12"/>
      <c r="G193" s="12"/>
      <c r="H193" s="34" t="e">
        <f>H191/330000</f>
        <v>#REF!</v>
      </c>
      <c r="I193" s="34" t="e">
        <f>I191/200000</f>
        <v>#REF!</v>
      </c>
      <c r="J193" s="34" t="e">
        <f>J191/130000</f>
        <v>#REF!</v>
      </c>
      <c r="K193" s="14"/>
      <c r="L193" s="12"/>
      <c r="M193" s="15"/>
      <c r="N193" s="15"/>
      <c r="O193" s="15"/>
      <c r="P193" s="15"/>
    </row>
  </sheetData>
  <autoFilter ref="A11:Q193" xr:uid="{00000000-0009-0000-0000-000002000000}"/>
  <mergeCells count="13">
    <mergeCell ref="A190:G190"/>
    <mergeCell ref="A191:G191"/>
    <mergeCell ref="K191:Q192"/>
    <mergeCell ref="A192:G192"/>
    <mergeCell ref="A1:C1"/>
    <mergeCell ref="D1:Q8"/>
    <mergeCell ref="A2:C2"/>
    <mergeCell ref="A3:C3"/>
    <mergeCell ref="A4:C4"/>
    <mergeCell ref="A5:B5"/>
    <mergeCell ref="A6:B6"/>
    <mergeCell ref="A7:B7"/>
    <mergeCell ref="A8:B8"/>
  </mergeCells>
  <dataValidations count="1">
    <dataValidation type="list" allowBlank="1" showInputMessage="1" showErrorMessage="1" sqref="Q12:Q189" xr:uid="{00000000-0002-0000-0200-000000000000}">
      <formula1>"Contrato Concluído, Contrato em Execução, Nova Licitação, Previsto, Processo Cancelado, Processo em Curso"</formula1>
    </dataValidation>
  </dataValidations>
  <pageMargins left="0.11811023622047245" right="0.11811023622047245" top="0" bottom="0" header="0.31496062992125984" footer="0.31496062992125984"/>
  <pageSetup paperSize="8" scale="59" fitToWidth="3" fitToHeight="3" orientation="landscape" r:id="rId1"/>
  <rowBreaks count="2" manualBreakCount="2">
    <brk id="79" max="16383" man="1"/>
    <brk id="14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8ºPlano de Aquisições-PSA</vt:lpstr>
      <vt:lpstr>Folha de Comentários PA</vt:lpstr>
      <vt:lpstr>P.A Interno</vt:lpstr>
      <vt:lpstr>'Folha de Comentários PA'!Area_de_impressao</vt:lpstr>
      <vt:lpstr>'8ºPlano de Aquisições-PSA'!Titulos_de_impressao</vt:lpstr>
      <vt:lpstr>'P.A Interno'!Titulos_de_impressao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Marcio Giovanni Alves Cabral</dc:creator>
  <cp:lastModifiedBy>Pereira, Tiago Pena</cp:lastModifiedBy>
  <cp:lastPrinted>2017-12-05T18:17:09Z</cp:lastPrinted>
  <dcterms:created xsi:type="dcterms:W3CDTF">2017-11-24T16:52:47Z</dcterms:created>
  <dcterms:modified xsi:type="dcterms:W3CDTF">2017-12-29T12:57:18Z</dcterms:modified>
</cp:coreProperties>
</file>